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_asb\Downloads\"/>
    </mc:Choice>
  </mc:AlternateContent>
  <xr:revisionPtr revIDLastSave="0" documentId="13_ncr:1_{CF78A1E9-6552-4987-92C0-BC358E3AF104}" xr6:coauthVersionLast="47" xr6:coauthVersionMax="47" xr10:uidLastSave="{00000000-0000-0000-0000-000000000000}"/>
  <bookViews>
    <workbookView showSheetTabs="0" xWindow="-120" yWindow="-120" windowWidth="29040" windowHeight="15840" tabRatio="577" xr2:uid="{5B36CBF1-84C3-4D6A-8007-B28509267DB3}"/>
  </bookViews>
  <sheets>
    <sheet name="Menu" sheetId="1" r:id="rId1"/>
    <sheet name="Bills" sheetId="14" r:id="rId2"/>
    <sheet name="Calendar" sheetId="7" r:id="rId3"/>
    <sheet name="Dashboard" sheetId="28" r:id="rId4"/>
    <sheet name="Calc" sheetId="25" state="hidden" r:id="rId5"/>
  </sheets>
  <definedNames>
    <definedName name="days">Calc!$CP$29:$CR$35</definedName>
    <definedName name="MainReg">Calc!$D$11:$O$110</definedName>
    <definedName name="months">Calc!$CP$14:$CR$25</definedName>
    <definedName name="_xlnm.Print_Area" localSheetId="1">OFFSET(Bills!$B$6,0,0,COUNTIF(Bills!$B$6:$B$15,"?*"),27)</definedName>
    <definedName name="_xlnm.Print_Area" localSheetId="2">Calendar!$B$5:$P$89</definedName>
    <definedName name="_xlnm.Print_Area" localSheetId="3">Dashboard!$B$2:$O$31</definedName>
    <definedName name="_xlnm.Print_Area" localSheetId="0">Menu!$B$2:$K$27</definedName>
    <definedName name="_xlnm.Print_Titles" localSheetId="1">Bills!$5:$5</definedName>
    <definedName name="StartMonth">Calc!$CQ$28</definedName>
    <definedName name="StartYear">Calc!$CQ$27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0" i="25" l="1"/>
  <c r="K130" i="25" s="1" a="1"/>
  <c r="K130" i="25" s="1"/>
  <c r="K129" i="25" a="1"/>
  <c r="K129" i="25" s="1"/>
  <c r="C129" i="25"/>
  <c r="J129" i="25" s="1" a="1"/>
  <c r="J129" i="25" s="1"/>
  <c r="C128" i="25"/>
  <c r="E128" i="25" s="1"/>
  <c r="D127" i="25"/>
  <c r="C127" i="25"/>
  <c r="K127" i="25" s="1" a="1"/>
  <c r="K127" i="25" s="1"/>
  <c r="C126" i="25"/>
  <c r="K126" i="25" s="1" a="1"/>
  <c r="K126" i="25" s="1"/>
  <c r="K125" i="25" a="1"/>
  <c r="K125" i="25" s="1"/>
  <c r="C125" i="25"/>
  <c r="J125" i="25" s="1" a="1"/>
  <c r="J125" i="25" s="1"/>
  <c r="F124" i="25" a="1"/>
  <c r="F124" i="25" s="1"/>
  <c r="C124" i="25"/>
  <c r="E124" i="25" s="1"/>
  <c r="D123" i="25"/>
  <c r="C123" i="25"/>
  <c r="K123" i="25" s="1" a="1"/>
  <c r="K123" i="25" s="1"/>
  <c r="C122" i="25"/>
  <c r="K122" i="25" s="1" a="1"/>
  <c r="K122" i="25" s="1"/>
  <c r="K121" i="25" a="1"/>
  <c r="K121" i="25" s="1"/>
  <c r="C121" i="25"/>
  <c r="J121" i="25" s="1" a="1"/>
  <c r="J121" i="25" s="1"/>
  <c r="F120" i="25" a="1"/>
  <c r="F120" i="25" s="1"/>
  <c r="C120" i="25"/>
  <c r="E120" i="25" s="1"/>
  <c r="D119" i="25"/>
  <c r="C119" i="25"/>
  <c r="K119" i="25" s="1" a="1"/>
  <c r="K119" i="25" s="1"/>
  <c r="C118" i="25"/>
  <c r="K118" i="25" s="1" a="1"/>
  <c r="K118" i="25" s="1"/>
  <c r="K117" i="25" a="1"/>
  <c r="K117" i="25" s="1"/>
  <c r="C117" i="25"/>
  <c r="J117" i="25" s="1" a="1"/>
  <c r="J117" i="25" s="1"/>
  <c r="F116" i="25" a="1"/>
  <c r="F116" i="25" s="1"/>
  <c r="C116" i="25"/>
  <c r="E116" i="25" s="1"/>
  <c r="D115" i="25"/>
  <c r="C115" i="25"/>
  <c r="K115" i="25" s="1" a="1"/>
  <c r="K115" i="25" s="1"/>
  <c r="C114" i="25"/>
  <c r="K114" i="25" s="1" a="1"/>
  <c r="K114" i="25" s="1"/>
  <c r="K113" i="25" a="1"/>
  <c r="K113" i="25" s="1"/>
  <c r="C113" i="25"/>
  <c r="J113" i="25" s="1" a="1"/>
  <c r="J113" i="25" s="1"/>
  <c r="F112" i="25" a="1"/>
  <c r="F112" i="25" s="1"/>
  <c r="C112" i="25"/>
  <c r="E112" i="25" s="1"/>
  <c r="D111" i="25"/>
  <c r="C111" i="25"/>
  <c r="K111" i="25" s="1" a="1"/>
  <c r="K111" i="25" s="1"/>
  <c r="C110" i="25"/>
  <c r="K110" i="25" s="1" a="1"/>
  <c r="K110" i="25" s="1"/>
  <c r="K109" i="25" a="1"/>
  <c r="K109" i="25" s="1"/>
  <c r="C109" i="25"/>
  <c r="J109" i="25" s="1" a="1"/>
  <c r="J109" i="25" s="1"/>
  <c r="F108" i="25" a="1"/>
  <c r="F108" i="25" s="1"/>
  <c r="C108" i="25"/>
  <c r="E108" i="25" s="1"/>
  <c r="D107" i="25"/>
  <c r="C107" i="25"/>
  <c r="K107" i="25" s="1" a="1"/>
  <c r="K107" i="25" s="1"/>
  <c r="C106" i="25"/>
  <c r="K106" i="25" s="1" a="1"/>
  <c r="K106" i="25" s="1"/>
  <c r="K105" i="25" a="1"/>
  <c r="K105" i="25" s="1"/>
  <c r="C105" i="25"/>
  <c r="J105" i="25" s="1" a="1"/>
  <c r="J105" i="25" s="1"/>
  <c r="F104" i="25" a="1"/>
  <c r="F104" i="25" s="1"/>
  <c r="C104" i="25"/>
  <c r="E104" i="25" s="1"/>
  <c r="D103" i="25"/>
  <c r="C103" i="25"/>
  <c r="K103" i="25" s="1" a="1"/>
  <c r="K103" i="25" s="1"/>
  <c r="C102" i="25"/>
  <c r="K102" i="25" s="1" a="1"/>
  <c r="K102" i="25" s="1"/>
  <c r="K101" i="25" a="1"/>
  <c r="K101" i="25" s="1"/>
  <c r="C101" i="25"/>
  <c r="J101" i="25" s="1" a="1"/>
  <c r="J101" i="25" s="1"/>
  <c r="F100" i="25" a="1"/>
  <c r="F100" i="25" s="1"/>
  <c r="C100" i="25"/>
  <c r="E100" i="25" s="1"/>
  <c r="D99" i="25"/>
  <c r="C99" i="25"/>
  <c r="K99" i="25" s="1" a="1"/>
  <c r="K99" i="25" s="1"/>
  <c r="C98" i="25"/>
  <c r="K98" i="25" s="1" a="1"/>
  <c r="K98" i="25" s="1"/>
  <c r="K97" i="25" a="1"/>
  <c r="K97" i="25" s="1"/>
  <c r="C97" i="25"/>
  <c r="J97" i="25" s="1" a="1"/>
  <c r="J97" i="25" s="1"/>
  <c r="F96" i="25" a="1"/>
  <c r="F96" i="25" s="1"/>
  <c r="C96" i="25"/>
  <c r="E96" i="25" s="1"/>
  <c r="D95" i="25"/>
  <c r="C95" i="25"/>
  <c r="K95" i="25" s="1" a="1"/>
  <c r="K95" i="25" s="1"/>
  <c r="C94" i="25"/>
  <c r="K94" i="25" s="1" a="1"/>
  <c r="K94" i="25" s="1"/>
  <c r="K93" i="25" a="1"/>
  <c r="K93" i="25" s="1"/>
  <c r="C93" i="25"/>
  <c r="J93" i="25" s="1" a="1"/>
  <c r="J93" i="25" s="1"/>
  <c r="F92" i="25" a="1"/>
  <c r="F92" i="25" s="1"/>
  <c r="C92" i="25"/>
  <c r="E92" i="25" s="1"/>
  <c r="C91" i="25"/>
  <c r="C90" i="25"/>
  <c r="K90" i="25" s="1" a="1"/>
  <c r="K90" i="25" s="1"/>
  <c r="K89" i="25" a="1"/>
  <c r="K89" i="25" s="1"/>
  <c r="C89" i="25"/>
  <c r="J89" i="25" s="1" a="1"/>
  <c r="J89" i="25" s="1"/>
  <c r="F88" i="25" a="1"/>
  <c r="F88" i="25" s="1"/>
  <c r="C88" i="25"/>
  <c r="E88" i="25" s="1"/>
  <c r="C87" i="25"/>
  <c r="C86" i="25"/>
  <c r="K86" i="25" s="1" a="1"/>
  <c r="K86" i="25" s="1"/>
  <c r="K85" i="25" a="1"/>
  <c r="K85" i="25" s="1"/>
  <c r="C85" i="25"/>
  <c r="J85" i="25" s="1" a="1"/>
  <c r="J85" i="25" s="1"/>
  <c r="F84" i="25" a="1"/>
  <c r="F84" i="25" s="1"/>
  <c r="C84" i="25"/>
  <c r="E84" i="25" s="1"/>
  <c r="C83" i="25"/>
  <c r="D83" i="25" s="1"/>
  <c r="C82" i="25"/>
  <c r="K82" i="25" s="1" a="1"/>
  <c r="K82" i="25" s="1"/>
  <c r="K81" i="25" a="1"/>
  <c r="K81" i="25" s="1"/>
  <c r="C81" i="25"/>
  <c r="J81" i="25" s="1" a="1"/>
  <c r="J81" i="25" s="1"/>
  <c r="F80" i="25" a="1"/>
  <c r="F80" i="25" s="1"/>
  <c r="C80" i="25"/>
  <c r="E80" i="25" s="1"/>
  <c r="D79" i="25"/>
  <c r="C79" i="25"/>
  <c r="C78" i="25"/>
  <c r="K78" i="25" s="1" a="1"/>
  <c r="K78" i="25" s="1"/>
  <c r="K77" i="25" a="1"/>
  <c r="K77" i="25" s="1"/>
  <c r="C77" i="25"/>
  <c r="J77" i="25" s="1" a="1"/>
  <c r="J77" i="25" s="1"/>
  <c r="F76" i="25" a="1"/>
  <c r="F76" i="25" s="1"/>
  <c r="C76" i="25"/>
  <c r="E76" i="25" s="1"/>
  <c r="D75" i="25"/>
  <c r="C75" i="25"/>
  <c r="C74" i="25"/>
  <c r="K74" i="25" s="1" a="1"/>
  <c r="K74" i="25" s="1"/>
  <c r="K73" i="25" a="1"/>
  <c r="K73" i="25" s="1"/>
  <c r="C73" i="25"/>
  <c r="J73" i="25" s="1" a="1"/>
  <c r="J73" i="25" s="1"/>
  <c r="F72" i="25" a="1"/>
  <c r="F72" i="25" s="1"/>
  <c r="C72" i="25"/>
  <c r="E72" i="25" s="1"/>
  <c r="C71" i="25"/>
  <c r="D71" i="25" s="1"/>
  <c r="C70" i="25"/>
  <c r="K70" i="25" s="1" a="1"/>
  <c r="K70" i="25" s="1"/>
  <c r="K69" i="25" a="1"/>
  <c r="K69" i="25" s="1"/>
  <c r="C69" i="25"/>
  <c r="J69" i="25" s="1" a="1"/>
  <c r="J69" i="25" s="1"/>
  <c r="F68" i="25" a="1"/>
  <c r="F68" i="25" s="1"/>
  <c r="C68" i="25"/>
  <c r="E68" i="25" s="1"/>
  <c r="D67" i="25"/>
  <c r="C67" i="25"/>
  <c r="C66" i="25"/>
  <c r="K66" i="25" s="1" a="1"/>
  <c r="K66" i="25" s="1"/>
  <c r="K65" i="25" a="1"/>
  <c r="K65" i="25" s="1"/>
  <c r="C65" i="25"/>
  <c r="J65" i="25" s="1" a="1"/>
  <c r="J65" i="25" s="1"/>
  <c r="F64" i="25" a="1"/>
  <c r="F64" i="25" s="1"/>
  <c r="C64" i="25"/>
  <c r="E64" i="25" s="1"/>
  <c r="D63" i="25"/>
  <c r="C63" i="25"/>
  <c r="F62" i="25" a="1"/>
  <c r="F62" i="25" s="1"/>
  <c r="C62" i="25"/>
  <c r="K62" i="25" s="1" a="1"/>
  <c r="K62" i="25" s="1"/>
  <c r="F61" i="25" a="1"/>
  <c r="F61" i="25" s="1"/>
  <c r="C61" i="25"/>
  <c r="F60" i="25" a="1"/>
  <c r="F60" i="25" s="1"/>
  <c r="C60" i="25"/>
  <c r="F59" i="25" a="1"/>
  <c r="F59" i="25" s="1"/>
  <c r="D59" i="25"/>
  <c r="C59" i="25"/>
  <c r="C58" i="25"/>
  <c r="F58" i="25" s="1" a="1"/>
  <c r="F58" i="25" s="1"/>
  <c r="K57" i="25" a="1"/>
  <c r="K57" i="25" s="1"/>
  <c r="C57" i="25"/>
  <c r="F56" i="25" a="1"/>
  <c r="F56" i="25" s="1"/>
  <c r="C56" i="25"/>
  <c r="C55" i="25"/>
  <c r="F55" i="25" s="1" a="1"/>
  <c r="F55" i="25" s="1"/>
  <c r="F54" i="25" a="1"/>
  <c r="F54" i="25" s="1"/>
  <c r="C54" i="25"/>
  <c r="C53" i="25"/>
  <c r="F53" i="25" s="1" a="1"/>
  <c r="F53" i="25" s="1"/>
  <c r="F52" i="25" a="1"/>
  <c r="F52" i="25" s="1"/>
  <c r="C52" i="25"/>
  <c r="F51" i="25" a="1"/>
  <c r="F51" i="25" s="1"/>
  <c r="D51" i="25"/>
  <c r="C51" i="25"/>
  <c r="F50" i="25" a="1"/>
  <c r="F50" i="25" s="1"/>
  <c r="C50" i="25"/>
  <c r="K49" i="25" a="1"/>
  <c r="K49" i="25" s="1"/>
  <c r="C49" i="25"/>
  <c r="F48" i="25" a="1"/>
  <c r="F48" i="25" s="1"/>
  <c r="C48" i="25"/>
  <c r="F47" i="25" a="1"/>
  <c r="F47" i="25" s="1"/>
  <c r="D47" i="25"/>
  <c r="C47" i="25"/>
  <c r="F46" i="25" a="1"/>
  <c r="F46" i="25" s="1"/>
  <c r="C46" i="25"/>
  <c r="F45" i="25" a="1"/>
  <c r="F45" i="25" s="1"/>
  <c r="C45" i="25"/>
  <c r="F44" i="25" a="1"/>
  <c r="F44" i="25" s="1"/>
  <c r="C44" i="25"/>
  <c r="F43" i="25" a="1"/>
  <c r="F43" i="25" s="1"/>
  <c r="D43" i="25"/>
  <c r="C43" i="25"/>
  <c r="C42" i="25"/>
  <c r="F42" i="25" s="1" a="1"/>
  <c r="F42" i="25" s="1"/>
  <c r="K41" i="25" a="1"/>
  <c r="K41" i="25" s="1"/>
  <c r="C41" i="25"/>
  <c r="C40" i="25"/>
  <c r="C39" i="25"/>
  <c r="F39" i="25" s="1" a="1"/>
  <c r="F39" i="25" s="1"/>
  <c r="F38" i="25" a="1"/>
  <c r="F38" i="25" s="1"/>
  <c r="C38" i="25"/>
  <c r="C37" i="25"/>
  <c r="K37" i="25" s="1" a="1"/>
  <c r="K37" i="25" s="1"/>
  <c r="F36" i="25" a="1"/>
  <c r="F36" i="25" s="1"/>
  <c r="C36" i="25"/>
  <c r="F35" i="25" a="1"/>
  <c r="F35" i="25" s="1"/>
  <c r="D35" i="25"/>
  <c r="C35" i="25"/>
  <c r="F34" i="25" a="1"/>
  <c r="F34" i="25" s="1"/>
  <c r="C34" i="25"/>
  <c r="K33" i="25" a="1"/>
  <c r="K33" i="25" s="1"/>
  <c r="C33" i="25"/>
  <c r="F32" i="25" a="1"/>
  <c r="F32" i="25" s="1"/>
  <c r="C32" i="25"/>
  <c r="F31" i="25" a="1"/>
  <c r="F31" i="25" s="1"/>
  <c r="D31" i="25"/>
  <c r="C31" i="25"/>
  <c r="F30" i="25" a="1"/>
  <c r="F30" i="25" s="1"/>
  <c r="C30" i="25"/>
  <c r="C29" i="25"/>
  <c r="F28" i="25" a="1"/>
  <c r="F28" i="25" s="1"/>
  <c r="C28" i="25"/>
  <c r="F27" i="25" a="1"/>
  <c r="F27" i="25" s="1"/>
  <c r="D27" i="25"/>
  <c r="C27" i="25"/>
  <c r="C26" i="25"/>
  <c r="K25" i="25" a="1"/>
  <c r="K25" i="25" s="1"/>
  <c r="C25" i="25"/>
  <c r="C24" i="25"/>
  <c r="K23" i="25" a="1"/>
  <c r="K23" i="25" s="1"/>
  <c r="J23" i="25" a="1"/>
  <c r="J23" i="25" s="1"/>
  <c r="F23" i="25" a="1"/>
  <c r="F23" i="25" s="1"/>
  <c r="D23" i="25"/>
  <c r="C23" i="25"/>
  <c r="E23" i="25" s="1"/>
  <c r="F22" i="25" a="1"/>
  <c r="F22" i="25" s="1"/>
  <c r="E22" i="25"/>
  <c r="C22" i="25"/>
  <c r="J21" i="25" a="1"/>
  <c r="J21" i="25" s="1"/>
  <c r="C21" i="25"/>
  <c r="E21" i="25" s="1"/>
  <c r="F20" i="25" a="1"/>
  <c r="F20" i="25" s="1"/>
  <c r="E20" i="25"/>
  <c r="C20" i="25"/>
  <c r="K20" i="25" s="1" a="1"/>
  <c r="K20" i="25" s="1"/>
  <c r="K19" i="25" a="1"/>
  <c r="K19" i="25" s="1"/>
  <c r="J19" i="25" a="1"/>
  <c r="J19" i="25" s="1"/>
  <c r="F19" i="25" a="1"/>
  <c r="F19" i="25" s="1"/>
  <c r="D19" i="25"/>
  <c r="C19" i="25"/>
  <c r="E19" i="25" s="1"/>
  <c r="C18" i="25"/>
  <c r="J17" i="25" a="1"/>
  <c r="J17" i="25" s="1"/>
  <c r="E17" i="25"/>
  <c r="D17" i="25"/>
  <c r="C17" i="25"/>
  <c r="K17" i="25" s="1" a="1"/>
  <c r="K17" i="25" s="1"/>
  <c r="K16" i="25" a="1"/>
  <c r="K16" i="25" s="1"/>
  <c r="J16" i="25" a="1"/>
  <c r="J16" i="25" s="1"/>
  <c r="E16" i="25"/>
  <c r="D16" i="25"/>
  <c r="C16" i="25"/>
  <c r="F16" i="25" s="1" a="1"/>
  <c r="F16" i="25" s="1"/>
  <c r="K15" i="25" a="1"/>
  <c r="K15" i="25" s="1"/>
  <c r="J15" i="25" a="1"/>
  <c r="J15" i="25" s="1"/>
  <c r="F15" i="25" a="1"/>
  <c r="F15" i="25" s="1"/>
  <c r="E15" i="25"/>
  <c r="D15" i="25"/>
  <c r="C15" i="25"/>
  <c r="C14" i="25"/>
  <c r="F14" i="25" s="1" a="1"/>
  <c r="F14" i="25" s="1"/>
  <c r="J13" i="25" a="1"/>
  <c r="J13" i="25" s="1"/>
  <c r="E13" i="25"/>
  <c r="D13" i="25"/>
  <c r="C13" i="25"/>
  <c r="K13" i="25" s="1" a="1"/>
  <c r="K13" i="25" s="1"/>
  <c r="K12" i="25" a="1"/>
  <c r="K12" i="25" s="1"/>
  <c r="J12" i="25" a="1"/>
  <c r="J12" i="25" s="1"/>
  <c r="E12" i="25"/>
  <c r="D12" i="25"/>
  <c r="C12" i="25"/>
  <c r="F12" i="25" s="1" a="1"/>
  <c r="F12" i="25" s="1"/>
  <c r="K11" i="25" a="1"/>
  <c r="K11" i="25" s="1"/>
  <c r="J11" i="25" a="1"/>
  <c r="J11" i="25" s="1"/>
  <c r="F11" i="25" a="1"/>
  <c r="F11" i="25" s="1"/>
  <c r="E11" i="25"/>
  <c r="D11" i="25"/>
  <c r="C11" i="25"/>
  <c r="E56" i="25" l="1"/>
  <c r="D56" i="25"/>
  <c r="K56" i="25" a="1"/>
  <c r="K56" i="25" s="1"/>
  <c r="J56" i="25" a="1"/>
  <c r="J56" i="25" s="1"/>
  <c r="F13" i="25" a="1"/>
  <c r="F13" i="25" s="1"/>
  <c r="F17" i="25" a="1"/>
  <c r="F17" i="25" s="1"/>
  <c r="K31" i="25" a="1"/>
  <c r="K31" i="25" s="1"/>
  <c r="J31" i="25" a="1"/>
  <c r="J31" i="25" s="1"/>
  <c r="E31" i="25"/>
  <c r="K34" i="25" a="1"/>
  <c r="K34" i="25" s="1"/>
  <c r="J34" i="25" a="1"/>
  <c r="J34" i="25" s="1"/>
  <c r="E34" i="25"/>
  <c r="D34" i="25"/>
  <c r="F37" i="25" a="1"/>
  <c r="F37" i="25" s="1"/>
  <c r="K47" i="25" a="1"/>
  <c r="K47" i="25" s="1"/>
  <c r="J47" i="25" a="1"/>
  <c r="J47" i="25" s="1"/>
  <c r="E47" i="25"/>
  <c r="K50" i="25" a="1"/>
  <c r="K50" i="25" s="1"/>
  <c r="J50" i="25" a="1"/>
  <c r="J50" i="25" s="1"/>
  <c r="E50" i="25"/>
  <c r="D50" i="25"/>
  <c r="K63" i="25" a="1"/>
  <c r="K63" i="25" s="1"/>
  <c r="J63" i="25" a="1"/>
  <c r="J63" i="25" s="1"/>
  <c r="F63" i="25" a="1"/>
  <c r="F63" i="25" s="1"/>
  <c r="E63" i="25"/>
  <c r="K79" i="25" a="1"/>
  <c r="K79" i="25" s="1"/>
  <c r="J79" i="25" a="1"/>
  <c r="J79" i="25" s="1"/>
  <c r="F79" i="25" a="1"/>
  <c r="F79" i="25" s="1"/>
  <c r="E79" i="25"/>
  <c r="K18" i="25" a="1"/>
  <c r="K18" i="25" s="1"/>
  <c r="J18" i="25" a="1"/>
  <c r="J18" i="25" s="1"/>
  <c r="E24" i="25"/>
  <c r="D24" i="25"/>
  <c r="K24" i="25" a="1"/>
  <c r="K24" i="25" s="1"/>
  <c r="J24" i="25" a="1"/>
  <c r="J24" i="25" s="1"/>
  <c r="J14" i="25" a="1"/>
  <c r="J14" i="25" s="1"/>
  <c r="J53" i="25" a="1"/>
  <c r="J53" i="25" s="1"/>
  <c r="E53" i="25"/>
  <c r="D53" i="25"/>
  <c r="K14" i="25" a="1"/>
  <c r="K14" i="25" s="1"/>
  <c r="E28" i="25"/>
  <c r="D28" i="25"/>
  <c r="K28" i="25" a="1"/>
  <c r="K28" i="25" s="1"/>
  <c r="J28" i="25" a="1"/>
  <c r="J28" i="25" s="1"/>
  <c r="E44" i="25"/>
  <c r="D44" i="25"/>
  <c r="K44" i="25" a="1"/>
  <c r="K44" i="25" s="1"/>
  <c r="J44" i="25" a="1"/>
  <c r="J44" i="25" s="1"/>
  <c r="E60" i="25"/>
  <c r="D60" i="25"/>
  <c r="K60" i="25" a="1"/>
  <c r="K60" i="25" s="1"/>
  <c r="J60" i="25" a="1"/>
  <c r="J60" i="25" s="1"/>
  <c r="E40" i="25"/>
  <c r="D40" i="25"/>
  <c r="K40" i="25" a="1"/>
  <c r="K40" i="25" s="1"/>
  <c r="J40" i="25" a="1"/>
  <c r="J40" i="25" s="1"/>
  <c r="J25" i="25" a="1"/>
  <c r="J25" i="25" s="1"/>
  <c r="E25" i="25"/>
  <c r="D25" i="25"/>
  <c r="J41" i="25" a="1"/>
  <c r="J41" i="25" s="1"/>
  <c r="E41" i="25"/>
  <c r="D41" i="25"/>
  <c r="K53" i="25" a="1"/>
  <c r="K53" i="25" s="1"/>
  <c r="J57" i="25" a="1"/>
  <c r="J57" i="25" s="1"/>
  <c r="E57" i="25"/>
  <c r="D57" i="25"/>
  <c r="F24" i="25" a="1"/>
  <c r="F24" i="25" s="1"/>
  <c r="F40" i="25" a="1"/>
  <c r="F40" i="25" s="1"/>
  <c r="D21" i="25"/>
  <c r="F25" i="25" a="1"/>
  <c r="F25" i="25" s="1"/>
  <c r="K35" i="25" a="1"/>
  <c r="K35" i="25" s="1"/>
  <c r="J35" i="25" a="1"/>
  <c r="J35" i="25" s="1"/>
  <c r="E35" i="25"/>
  <c r="K38" i="25" a="1"/>
  <c r="K38" i="25" s="1"/>
  <c r="J38" i="25" a="1"/>
  <c r="J38" i="25" s="1"/>
  <c r="E38" i="25"/>
  <c r="D38" i="25"/>
  <c r="F41" i="25" a="1"/>
  <c r="F41" i="25" s="1"/>
  <c r="K51" i="25" a="1"/>
  <c r="K51" i="25" s="1"/>
  <c r="J51" i="25" a="1"/>
  <c r="J51" i="25" s="1"/>
  <c r="E51" i="25"/>
  <c r="K54" i="25" a="1"/>
  <c r="K54" i="25" s="1"/>
  <c r="J54" i="25" a="1"/>
  <c r="J54" i="25" s="1"/>
  <c r="E54" i="25"/>
  <c r="D54" i="25"/>
  <c r="F57" i="25" a="1"/>
  <c r="F57" i="25" s="1"/>
  <c r="K75" i="25" a="1"/>
  <c r="K75" i="25" s="1"/>
  <c r="J75" i="25" a="1"/>
  <c r="J75" i="25" s="1"/>
  <c r="F75" i="25" a="1"/>
  <c r="F75" i="25" s="1"/>
  <c r="E75" i="25"/>
  <c r="K91" i="25" a="1"/>
  <c r="K91" i="25" s="1"/>
  <c r="J91" i="25" a="1"/>
  <c r="J91" i="25" s="1"/>
  <c r="F91" i="25" a="1"/>
  <c r="F91" i="25" s="1"/>
  <c r="E91" i="25"/>
  <c r="J37" i="25" a="1"/>
  <c r="J37" i="25" s="1"/>
  <c r="E37" i="25"/>
  <c r="D37" i="25"/>
  <c r="F21" i="25" a="1"/>
  <c r="F21" i="25" s="1"/>
  <c r="E32" i="25"/>
  <c r="D32" i="25"/>
  <c r="K32" i="25" a="1"/>
  <c r="K32" i="25" s="1"/>
  <c r="J32" i="25" a="1"/>
  <c r="J32" i="25" s="1"/>
  <c r="E48" i="25"/>
  <c r="D48" i="25"/>
  <c r="K48" i="25" a="1"/>
  <c r="K48" i="25" s="1"/>
  <c r="J48" i="25" a="1"/>
  <c r="J48" i="25" s="1"/>
  <c r="D91" i="25"/>
  <c r="J29" i="25" a="1"/>
  <c r="J29" i="25" s="1"/>
  <c r="E29" i="25"/>
  <c r="D29" i="25"/>
  <c r="J45" i="25" a="1"/>
  <c r="J45" i="25" s="1"/>
  <c r="E45" i="25"/>
  <c r="D45" i="25"/>
  <c r="J61" i="25" a="1"/>
  <c r="J61" i="25" s="1"/>
  <c r="E61" i="25"/>
  <c r="D61" i="25"/>
  <c r="K26" i="25" a="1"/>
  <c r="K26" i="25" s="1"/>
  <c r="J26" i="25" a="1"/>
  <c r="J26" i="25" s="1"/>
  <c r="E26" i="25"/>
  <c r="D26" i="25"/>
  <c r="K87" i="25" a="1"/>
  <c r="K87" i="25" s="1"/>
  <c r="J87" i="25" a="1"/>
  <c r="J87" i="25" s="1"/>
  <c r="F87" i="25" a="1"/>
  <c r="F87" i="25" s="1"/>
  <c r="E87" i="25"/>
  <c r="D14" i="25"/>
  <c r="E18" i="25"/>
  <c r="D20" i="25"/>
  <c r="J20" i="25" a="1"/>
  <c r="J20" i="25" s="1"/>
  <c r="K21" i="25" a="1"/>
  <c r="K21" i="25" s="1"/>
  <c r="F26" i="25" a="1"/>
  <c r="F26" i="25" s="1"/>
  <c r="E36" i="25"/>
  <c r="D36" i="25"/>
  <c r="K36" i="25" a="1"/>
  <c r="K36" i="25" s="1"/>
  <c r="J36" i="25" a="1"/>
  <c r="J36" i="25" s="1"/>
  <c r="D39" i="25"/>
  <c r="E52" i="25"/>
  <c r="D52" i="25"/>
  <c r="K52" i="25" a="1"/>
  <c r="K52" i="25" s="1"/>
  <c r="J52" i="25" a="1"/>
  <c r="J52" i="25" s="1"/>
  <c r="D55" i="25"/>
  <c r="D87" i="25"/>
  <c r="D18" i="25"/>
  <c r="F29" i="25" a="1"/>
  <c r="F29" i="25" s="1"/>
  <c r="K42" i="25" a="1"/>
  <c r="K42" i="25" s="1"/>
  <c r="J42" i="25" a="1"/>
  <c r="J42" i="25" s="1"/>
  <c r="E42" i="25"/>
  <c r="D42" i="25"/>
  <c r="K58" i="25" a="1"/>
  <c r="K58" i="25" s="1"/>
  <c r="J58" i="25" a="1"/>
  <c r="J58" i="25" s="1"/>
  <c r="E58" i="25"/>
  <c r="D58" i="25"/>
  <c r="K71" i="25" a="1"/>
  <c r="K71" i="25" s="1"/>
  <c r="J71" i="25" a="1"/>
  <c r="J71" i="25" s="1"/>
  <c r="F71" i="25" a="1"/>
  <c r="F71" i="25" s="1"/>
  <c r="E71" i="25"/>
  <c r="F18" i="25" a="1"/>
  <c r="F18" i="25" s="1"/>
  <c r="K22" i="25" a="1"/>
  <c r="K22" i="25" s="1"/>
  <c r="J22" i="25" a="1"/>
  <c r="J22" i="25" s="1"/>
  <c r="K29" i="25" a="1"/>
  <c r="K29" i="25" s="1"/>
  <c r="J33" i="25" a="1"/>
  <c r="J33" i="25" s="1"/>
  <c r="E33" i="25"/>
  <c r="D33" i="25"/>
  <c r="K45" i="25" a="1"/>
  <c r="K45" i="25" s="1"/>
  <c r="J49" i="25" a="1"/>
  <c r="J49" i="25" s="1"/>
  <c r="E49" i="25"/>
  <c r="D49" i="25"/>
  <c r="K61" i="25" a="1"/>
  <c r="K61" i="25" s="1"/>
  <c r="K39" i="25" a="1"/>
  <c r="K39" i="25" s="1"/>
  <c r="J39" i="25" a="1"/>
  <c r="J39" i="25" s="1"/>
  <c r="E39" i="25"/>
  <c r="K55" i="25" a="1"/>
  <c r="K55" i="25" s="1"/>
  <c r="J55" i="25" a="1"/>
  <c r="J55" i="25" s="1"/>
  <c r="E55" i="25"/>
  <c r="E14" i="25"/>
  <c r="D22" i="25"/>
  <c r="K27" i="25" a="1"/>
  <c r="K27" i="25" s="1"/>
  <c r="J27" i="25" a="1"/>
  <c r="J27" i="25" s="1"/>
  <c r="E27" i="25"/>
  <c r="K30" i="25" a="1"/>
  <c r="K30" i="25" s="1"/>
  <c r="J30" i="25" a="1"/>
  <c r="J30" i="25" s="1"/>
  <c r="E30" i="25"/>
  <c r="D30" i="25"/>
  <c r="F33" i="25" a="1"/>
  <c r="F33" i="25" s="1"/>
  <c r="K43" i="25" a="1"/>
  <c r="K43" i="25" s="1"/>
  <c r="J43" i="25" a="1"/>
  <c r="J43" i="25" s="1"/>
  <c r="E43" i="25"/>
  <c r="K46" i="25" a="1"/>
  <c r="K46" i="25" s="1"/>
  <c r="J46" i="25" a="1"/>
  <c r="J46" i="25" s="1"/>
  <c r="E46" i="25"/>
  <c r="D46" i="25"/>
  <c r="F49" i="25" a="1"/>
  <c r="F49" i="25" s="1"/>
  <c r="K59" i="25" a="1"/>
  <c r="K59" i="25" s="1"/>
  <c r="J59" i="25" a="1"/>
  <c r="J59" i="25" s="1"/>
  <c r="E59" i="25"/>
  <c r="K67" i="25" a="1"/>
  <c r="K67" i="25" s="1"/>
  <c r="J67" i="25" a="1"/>
  <c r="J67" i="25" s="1"/>
  <c r="F67" i="25" a="1"/>
  <c r="F67" i="25" s="1"/>
  <c r="E67" i="25"/>
  <c r="K83" i="25" a="1"/>
  <c r="K83" i="25" s="1"/>
  <c r="J83" i="25" a="1"/>
  <c r="J83" i="25" s="1"/>
  <c r="F83" i="25" a="1"/>
  <c r="F83" i="25" s="1"/>
  <c r="E83" i="25"/>
  <c r="F128" i="25" a="1"/>
  <c r="F128" i="25" s="1"/>
  <c r="J64" i="25" a="1"/>
  <c r="J64" i="25" s="1"/>
  <c r="J68" i="25" a="1"/>
  <c r="J68" i="25" s="1"/>
  <c r="J72" i="25" a="1"/>
  <c r="J72" i="25" s="1"/>
  <c r="J76" i="25" a="1"/>
  <c r="J76" i="25" s="1"/>
  <c r="J80" i="25" a="1"/>
  <c r="J80" i="25" s="1"/>
  <c r="J84" i="25" a="1"/>
  <c r="J84" i="25" s="1"/>
  <c r="J88" i="25" a="1"/>
  <c r="J88" i="25" s="1"/>
  <c r="J92" i="25" a="1"/>
  <c r="J92" i="25" s="1"/>
  <c r="E95" i="25"/>
  <c r="J96" i="25" a="1"/>
  <c r="J96" i="25" s="1"/>
  <c r="E99" i="25"/>
  <c r="J100" i="25" a="1"/>
  <c r="J100" i="25" s="1"/>
  <c r="E103" i="25"/>
  <c r="J104" i="25" a="1"/>
  <c r="J104" i="25" s="1"/>
  <c r="E107" i="25"/>
  <c r="J108" i="25" a="1"/>
  <c r="J108" i="25" s="1"/>
  <c r="E111" i="25"/>
  <c r="J112" i="25" a="1"/>
  <c r="J112" i="25" s="1"/>
  <c r="E115" i="25"/>
  <c r="J116" i="25" a="1"/>
  <c r="J116" i="25" s="1"/>
  <c r="E119" i="25"/>
  <c r="J120" i="25" a="1"/>
  <c r="J120" i="25" s="1"/>
  <c r="E123" i="25"/>
  <c r="J124" i="25" a="1"/>
  <c r="J124" i="25" s="1"/>
  <c r="E127" i="25"/>
  <c r="J128" i="25" a="1"/>
  <c r="J128" i="25" s="1"/>
  <c r="F95" i="25" a="1"/>
  <c r="F95" i="25" s="1"/>
  <c r="F99" i="25" a="1"/>
  <c r="F99" i="25" s="1"/>
  <c r="F103" i="25" a="1"/>
  <c r="F103" i="25" s="1"/>
  <c r="F107" i="25" a="1"/>
  <c r="F107" i="25" s="1"/>
  <c r="F111" i="25" a="1"/>
  <c r="F111" i="25" s="1"/>
  <c r="F115" i="25" a="1"/>
  <c r="F115" i="25" s="1"/>
  <c r="F119" i="25" a="1"/>
  <c r="F119" i="25" s="1"/>
  <c r="F123" i="25" a="1"/>
  <c r="F123" i="25" s="1"/>
  <c r="F127" i="25" a="1"/>
  <c r="F127" i="25" s="1"/>
  <c r="D62" i="25"/>
  <c r="K64" i="25" a="1"/>
  <c r="K64" i="25" s="1"/>
  <c r="D66" i="25"/>
  <c r="K68" i="25" a="1"/>
  <c r="K68" i="25" s="1"/>
  <c r="D70" i="25"/>
  <c r="K72" i="25" a="1"/>
  <c r="K72" i="25" s="1"/>
  <c r="D74" i="25"/>
  <c r="K76" i="25" a="1"/>
  <c r="K76" i="25" s="1"/>
  <c r="D78" i="25"/>
  <c r="K80" i="25" a="1"/>
  <c r="K80" i="25" s="1"/>
  <c r="D82" i="25"/>
  <c r="K84" i="25" a="1"/>
  <c r="K84" i="25" s="1"/>
  <c r="D86" i="25"/>
  <c r="K88" i="25" a="1"/>
  <c r="K88" i="25" s="1"/>
  <c r="D90" i="25"/>
  <c r="K92" i="25" a="1"/>
  <c r="K92" i="25" s="1"/>
  <c r="D94" i="25"/>
  <c r="K96" i="25" a="1"/>
  <c r="K96" i="25" s="1"/>
  <c r="D98" i="25"/>
  <c r="K100" i="25" a="1"/>
  <c r="K100" i="25" s="1"/>
  <c r="D102" i="25"/>
  <c r="K104" i="25" a="1"/>
  <c r="K104" i="25" s="1"/>
  <c r="D106" i="25"/>
  <c r="K108" i="25" a="1"/>
  <c r="K108" i="25" s="1"/>
  <c r="D110" i="25"/>
  <c r="K112" i="25" a="1"/>
  <c r="K112" i="25" s="1"/>
  <c r="D114" i="25"/>
  <c r="K116" i="25" a="1"/>
  <c r="K116" i="25" s="1"/>
  <c r="D118" i="25"/>
  <c r="K120" i="25" a="1"/>
  <c r="K120" i="25" s="1"/>
  <c r="D122" i="25"/>
  <c r="K124" i="25" a="1"/>
  <c r="K124" i="25" s="1"/>
  <c r="D126" i="25"/>
  <c r="K128" i="25" a="1"/>
  <c r="K128" i="25" s="1"/>
  <c r="D130" i="25"/>
  <c r="E62" i="25"/>
  <c r="E66" i="25"/>
  <c r="E70" i="25"/>
  <c r="E74" i="25"/>
  <c r="E78" i="25"/>
  <c r="E82" i="25"/>
  <c r="E86" i="25"/>
  <c r="E90" i="25"/>
  <c r="E94" i="25"/>
  <c r="J95" i="25" a="1"/>
  <c r="J95" i="25" s="1"/>
  <c r="E98" i="25"/>
  <c r="J99" i="25" a="1"/>
  <c r="J99" i="25" s="1"/>
  <c r="E102" i="25"/>
  <c r="J103" i="25" a="1"/>
  <c r="J103" i="25" s="1"/>
  <c r="E106" i="25"/>
  <c r="J107" i="25" a="1"/>
  <c r="J107" i="25" s="1"/>
  <c r="E110" i="25"/>
  <c r="J111" i="25" a="1"/>
  <c r="J111" i="25" s="1"/>
  <c r="E114" i="25"/>
  <c r="J115" i="25" a="1"/>
  <c r="J115" i="25" s="1"/>
  <c r="E118" i="25"/>
  <c r="J119" i="25" a="1"/>
  <c r="J119" i="25" s="1"/>
  <c r="E122" i="25"/>
  <c r="J123" i="25" a="1"/>
  <c r="J123" i="25" s="1"/>
  <c r="E126" i="25"/>
  <c r="J127" i="25" a="1"/>
  <c r="J127" i="25" s="1"/>
  <c r="E130" i="25"/>
  <c r="F66" i="25" a="1"/>
  <c r="F66" i="25" s="1"/>
  <c r="F70" i="25" a="1"/>
  <c r="F70" i="25" s="1"/>
  <c r="F74" i="25" a="1"/>
  <c r="F74" i="25" s="1"/>
  <c r="F78" i="25" a="1"/>
  <c r="F78" i="25" s="1"/>
  <c r="F82" i="25" a="1"/>
  <c r="F82" i="25" s="1"/>
  <c r="F86" i="25" a="1"/>
  <c r="F86" i="25" s="1"/>
  <c r="F90" i="25" a="1"/>
  <c r="F90" i="25" s="1"/>
  <c r="F94" i="25" a="1"/>
  <c r="F94" i="25" s="1"/>
  <c r="F98" i="25" a="1"/>
  <c r="F98" i="25" s="1"/>
  <c r="F102" i="25" a="1"/>
  <c r="F102" i="25" s="1"/>
  <c r="F106" i="25" a="1"/>
  <c r="F106" i="25" s="1"/>
  <c r="F110" i="25" a="1"/>
  <c r="F110" i="25" s="1"/>
  <c r="F114" i="25" a="1"/>
  <c r="F114" i="25" s="1"/>
  <c r="F118" i="25" a="1"/>
  <c r="F118" i="25" s="1"/>
  <c r="F122" i="25" a="1"/>
  <c r="F122" i="25" s="1"/>
  <c r="F126" i="25" a="1"/>
  <c r="F126" i="25" s="1"/>
  <c r="F130" i="25" a="1"/>
  <c r="F130" i="25" s="1"/>
  <c r="D65" i="25"/>
  <c r="D69" i="25"/>
  <c r="D73" i="25"/>
  <c r="D77" i="25"/>
  <c r="D81" i="25"/>
  <c r="D85" i="25"/>
  <c r="D89" i="25"/>
  <c r="D93" i="25"/>
  <c r="D97" i="25"/>
  <c r="D101" i="25"/>
  <c r="D105" i="25"/>
  <c r="D109" i="25"/>
  <c r="D113" i="25"/>
  <c r="D117" i="25"/>
  <c r="D121" i="25"/>
  <c r="D125" i="25"/>
  <c r="D129" i="25"/>
  <c r="J62" i="25" a="1"/>
  <c r="J62" i="25" s="1"/>
  <c r="E65" i="25"/>
  <c r="J66" i="25" a="1"/>
  <c r="J66" i="25" s="1"/>
  <c r="E69" i="25"/>
  <c r="J70" i="25" a="1"/>
  <c r="J70" i="25" s="1"/>
  <c r="E73" i="25"/>
  <c r="J74" i="25" a="1"/>
  <c r="J74" i="25" s="1"/>
  <c r="E77" i="25"/>
  <c r="J78" i="25" a="1"/>
  <c r="J78" i="25" s="1"/>
  <c r="E81" i="25"/>
  <c r="J82" i="25" a="1"/>
  <c r="J82" i="25" s="1"/>
  <c r="E85" i="25"/>
  <c r="J86" i="25" a="1"/>
  <c r="J86" i="25" s="1"/>
  <c r="E89" i="25"/>
  <c r="J90" i="25" a="1"/>
  <c r="J90" i="25" s="1"/>
  <c r="E93" i="25"/>
  <c r="J94" i="25" a="1"/>
  <c r="J94" i="25" s="1"/>
  <c r="E97" i="25"/>
  <c r="J98" i="25" a="1"/>
  <c r="J98" i="25" s="1"/>
  <c r="E101" i="25"/>
  <c r="J102" i="25" a="1"/>
  <c r="J102" i="25" s="1"/>
  <c r="E105" i="25"/>
  <c r="J106" i="25" a="1"/>
  <c r="J106" i="25" s="1"/>
  <c r="E109" i="25"/>
  <c r="J110" i="25" a="1"/>
  <c r="J110" i="25" s="1"/>
  <c r="E113" i="25"/>
  <c r="J114" i="25" a="1"/>
  <c r="J114" i="25" s="1"/>
  <c r="E117" i="25"/>
  <c r="J118" i="25" a="1"/>
  <c r="J118" i="25" s="1"/>
  <c r="E121" i="25"/>
  <c r="J122" i="25" a="1"/>
  <c r="J122" i="25" s="1"/>
  <c r="E125" i="25"/>
  <c r="J126" i="25" a="1"/>
  <c r="J126" i="25" s="1"/>
  <c r="E129" i="25"/>
  <c r="J130" i="25" a="1"/>
  <c r="J130" i="25" s="1"/>
  <c r="F65" i="25" a="1"/>
  <c r="F65" i="25" s="1"/>
  <c r="F69" i="25" a="1"/>
  <c r="F69" i="25" s="1"/>
  <c r="F73" i="25" a="1"/>
  <c r="F73" i="25" s="1"/>
  <c r="F77" i="25" a="1"/>
  <c r="F77" i="25" s="1"/>
  <c r="F81" i="25" a="1"/>
  <c r="F81" i="25" s="1"/>
  <c r="F85" i="25" a="1"/>
  <c r="F85" i="25" s="1"/>
  <c r="F89" i="25" a="1"/>
  <c r="F89" i="25" s="1"/>
  <c r="F93" i="25" a="1"/>
  <c r="F93" i="25" s="1"/>
  <c r="F97" i="25" a="1"/>
  <c r="F97" i="25" s="1"/>
  <c r="F101" i="25" a="1"/>
  <c r="F101" i="25" s="1"/>
  <c r="F105" i="25" a="1"/>
  <c r="F105" i="25" s="1"/>
  <c r="F109" i="25" a="1"/>
  <c r="F109" i="25" s="1"/>
  <c r="F113" i="25" a="1"/>
  <c r="F113" i="25" s="1"/>
  <c r="F117" i="25" a="1"/>
  <c r="F117" i="25" s="1"/>
  <c r="F121" i="25" a="1"/>
  <c r="F121" i="25" s="1"/>
  <c r="F125" i="25" a="1"/>
  <c r="F125" i="25" s="1"/>
  <c r="F129" i="25" a="1"/>
  <c r="F129" i="25" s="1"/>
  <c r="D64" i="25"/>
  <c r="D68" i="25"/>
  <c r="D72" i="25"/>
  <c r="D76" i="25"/>
  <c r="D80" i="25"/>
  <c r="D84" i="25"/>
  <c r="D88" i="25"/>
  <c r="D92" i="25"/>
  <c r="D96" i="25"/>
  <c r="D100" i="25"/>
  <c r="D104" i="25"/>
  <c r="D108" i="25"/>
  <c r="D112" i="25"/>
  <c r="D116" i="25"/>
  <c r="D120" i="25"/>
  <c r="D124" i="25"/>
  <c r="D128" i="25"/>
  <c r="F9" i="28"/>
  <c r="I9" i="28"/>
  <c r="L9" i="28"/>
  <c r="C9" i="28"/>
  <c r="CY12" i="25"/>
  <c r="CY13" i="25"/>
  <c r="CY14" i="25"/>
  <c r="CY15" i="25"/>
  <c r="CY16" i="25"/>
  <c r="CY17" i="25"/>
  <c r="CZ17" i="25" s="1"/>
  <c r="CY18" i="25"/>
  <c r="CZ18" i="25" s="1"/>
  <c r="CY19" i="25"/>
  <c r="CZ19" i="25" s="1"/>
  <c r="CY20" i="25"/>
  <c r="CZ20" i="25" s="1"/>
  <c r="CY21" i="25"/>
  <c r="CZ21" i="25" s="1"/>
  <c r="CY22" i="25"/>
  <c r="CZ22" i="25" s="1"/>
  <c r="CY23" i="25"/>
  <c r="CZ23" i="25" s="1"/>
  <c r="CY24" i="25"/>
  <c r="CZ24" i="25" s="1"/>
  <c r="CY25" i="25"/>
  <c r="CZ25" i="25" s="1"/>
  <c r="CY11" i="25"/>
  <c r="DK13" i="25"/>
  <c r="DC18" i="25" l="1"/>
  <c r="DC19" i="25"/>
  <c r="DC21" i="25"/>
  <c r="DC20" i="25"/>
  <c r="DC17" i="25"/>
  <c r="DC22" i="25"/>
  <c r="DC25" i="25"/>
  <c r="DC24" i="25"/>
  <c r="DC23" i="25"/>
  <c r="CH12" i="25"/>
  <c r="CH13" i="25"/>
  <c r="CH14" i="25"/>
  <c r="CH15" i="25"/>
  <c r="CH16" i="25"/>
  <c r="CH17" i="25"/>
  <c r="CH18" i="25"/>
  <c r="CH19" i="25"/>
  <c r="CH20" i="25"/>
  <c r="CH21" i="25"/>
  <c r="CH22" i="25"/>
  <c r="CH23" i="25"/>
  <c r="CH24" i="25"/>
  <c r="CH25" i="25"/>
  <c r="CH26" i="25"/>
  <c r="CH27" i="25"/>
  <c r="CH28" i="25"/>
  <c r="CH29" i="25"/>
  <c r="CH30" i="25"/>
  <c r="CH31" i="25"/>
  <c r="CH32" i="25"/>
  <c r="CH33" i="25"/>
  <c r="CH34" i="25"/>
  <c r="CH35" i="25"/>
  <c r="CH36" i="25"/>
  <c r="CH37" i="25"/>
  <c r="CH38" i="25"/>
  <c r="CH39" i="25"/>
  <c r="CH40" i="25"/>
  <c r="CH41" i="25"/>
  <c r="CH42" i="25"/>
  <c r="CH43" i="25"/>
  <c r="CH44" i="25"/>
  <c r="CH45" i="25"/>
  <c r="CH46" i="25"/>
  <c r="CH47" i="25"/>
  <c r="CH48" i="25"/>
  <c r="CH49" i="25"/>
  <c r="CH50" i="25"/>
  <c r="CH51" i="25"/>
  <c r="CH52" i="25"/>
  <c r="CH53" i="25"/>
  <c r="CH54" i="25"/>
  <c r="CH55" i="25"/>
  <c r="CH56" i="25"/>
  <c r="CH57" i="25"/>
  <c r="CH58" i="25"/>
  <c r="CH59" i="25"/>
  <c r="CH60" i="25"/>
  <c r="CH61" i="25"/>
  <c r="CH62" i="25"/>
  <c r="CH63" i="25"/>
  <c r="CH64" i="25"/>
  <c r="CH65" i="25"/>
  <c r="CH66" i="25"/>
  <c r="CH67" i="25"/>
  <c r="CH68" i="25"/>
  <c r="CH69" i="25"/>
  <c r="CH70" i="25"/>
  <c r="CH71" i="25"/>
  <c r="CH72" i="25"/>
  <c r="CH73" i="25"/>
  <c r="CH74" i="25"/>
  <c r="CH75" i="25"/>
  <c r="CH76" i="25"/>
  <c r="CH77" i="25"/>
  <c r="CH78" i="25"/>
  <c r="CH79" i="25"/>
  <c r="CH80" i="25"/>
  <c r="CH81" i="25"/>
  <c r="CH82" i="25"/>
  <c r="CH83" i="25"/>
  <c r="CH84" i="25"/>
  <c r="CH85" i="25"/>
  <c r="CH86" i="25"/>
  <c r="CH87" i="25"/>
  <c r="CH88" i="25"/>
  <c r="CH89" i="25"/>
  <c r="CH90" i="25"/>
  <c r="CH91" i="25"/>
  <c r="CH92" i="25"/>
  <c r="CH93" i="25"/>
  <c r="CH94" i="25"/>
  <c r="CH95" i="25"/>
  <c r="CH96" i="25"/>
  <c r="CH97" i="25"/>
  <c r="CH98" i="25"/>
  <c r="CH99" i="25"/>
  <c r="CH100" i="25"/>
  <c r="CH101" i="25"/>
  <c r="CH102" i="25"/>
  <c r="CH103" i="25"/>
  <c r="CH104" i="25"/>
  <c r="CH105" i="25"/>
  <c r="CH106" i="25"/>
  <c r="CH107" i="25"/>
  <c r="CH108" i="25"/>
  <c r="CH109" i="25"/>
  <c r="CH110" i="25"/>
  <c r="CH111" i="25"/>
  <c r="CH112" i="25"/>
  <c r="CH113" i="25"/>
  <c r="CH114" i="25"/>
  <c r="CH115" i="25"/>
  <c r="CH116" i="25"/>
  <c r="CH117" i="25"/>
  <c r="CH118" i="25"/>
  <c r="CH119" i="25"/>
  <c r="CH120" i="25"/>
  <c r="CH121" i="25"/>
  <c r="CH122" i="25"/>
  <c r="CH123" i="25"/>
  <c r="CH124" i="25"/>
  <c r="CH125" i="25"/>
  <c r="CH126" i="25"/>
  <c r="CH127" i="25"/>
  <c r="CH128" i="25"/>
  <c r="CH129" i="25"/>
  <c r="CH130" i="25"/>
  <c r="CH11" i="25"/>
  <c r="CF11" i="25"/>
  <c r="CE12" i="25"/>
  <c r="CE13" i="25"/>
  <c r="CE14" i="25"/>
  <c r="CE15" i="25"/>
  <c r="CE16" i="25"/>
  <c r="CE17" i="25"/>
  <c r="CE18" i="25"/>
  <c r="CE19" i="25"/>
  <c r="CE20" i="25"/>
  <c r="CE21" i="25"/>
  <c r="CE22" i="25"/>
  <c r="CE23" i="25"/>
  <c r="CE24" i="25"/>
  <c r="CE25" i="25"/>
  <c r="CE26" i="25"/>
  <c r="CE27" i="25"/>
  <c r="CE28" i="25"/>
  <c r="CE29" i="25"/>
  <c r="CE30" i="25"/>
  <c r="CE31" i="25"/>
  <c r="CE32" i="25"/>
  <c r="CE33" i="25"/>
  <c r="CE34" i="25"/>
  <c r="CE35" i="25"/>
  <c r="CE36" i="25"/>
  <c r="CE37" i="25"/>
  <c r="CE38" i="25"/>
  <c r="CE39" i="25"/>
  <c r="CE40" i="25"/>
  <c r="CE41" i="25"/>
  <c r="CE42" i="25"/>
  <c r="CE43" i="25"/>
  <c r="CE44" i="25"/>
  <c r="CE45" i="25"/>
  <c r="CE46" i="25"/>
  <c r="CE47" i="25"/>
  <c r="CE48" i="25"/>
  <c r="CE49" i="25"/>
  <c r="CE50" i="25"/>
  <c r="CE51" i="25"/>
  <c r="CE52" i="25"/>
  <c r="CE53" i="25"/>
  <c r="CE54" i="25"/>
  <c r="CE55" i="25"/>
  <c r="CE56" i="25"/>
  <c r="CE57" i="25"/>
  <c r="CE58" i="25"/>
  <c r="CE59" i="25"/>
  <c r="CE60" i="25"/>
  <c r="CE61" i="25"/>
  <c r="CE62" i="25"/>
  <c r="CE63" i="25"/>
  <c r="CE64" i="25"/>
  <c r="CE65" i="25"/>
  <c r="CE66" i="25"/>
  <c r="CE67" i="25"/>
  <c r="CE68" i="25"/>
  <c r="CE69" i="25"/>
  <c r="CE70" i="25"/>
  <c r="CE71" i="25"/>
  <c r="CE72" i="25"/>
  <c r="CE73" i="25"/>
  <c r="CE74" i="25"/>
  <c r="CE75" i="25"/>
  <c r="CE76" i="25"/>
  <c r="CE77" i="25"/>
  <c r="CE78" i="25"/>
  <c r="CE79" i="25"/>
  <c r="CE80" i="25"/>
  <c r="CE81" i="25"/>
  <c r="CE82" i="25"/>
  <c r="CE83" i="25"/>
  <c r="CE84" i="25"/>
  <c r="CE85" i="25"/>
  <c r="CE86" i="25"/>
  <c r="CE87" i="25"/>
  <c r="CE88" i="25"/>
  <c r="CE89" i="25"/>
  <c r="CE90" i="25"/>
  <c r="CE91" i="25"/>
  <c r="CE92" i="25"/>
  <c r="CE93" i="25"/>
  <c r="CE94" i="25"/>
  <c r="CE95" i="25"/>
  <c r="CE96" i="25"/>
  <c r="CE97" i="25"/>
  <c r="CE98" i="25"/>
  <c r="CE99" i="25"/>
  <c r="CE100" i="25"/>
  <c r="CE101" i="25"/>
  <c r="CE102" i="25"/>
  <c r="CE103" i="25"/>
  <c r="CE104" i="25"/>
  <c r="CE105" i="25"/>
  <c r="CE106" i="25"/>
  <c r="CE107" i="25"/>
  <c r="CE108" i="25"/>
  <c r="CE109" i="25"/>
  <c r="CE110" i="25"/>
  <c r="CE111" i="25"/>
  <c r="CE112" i="25"/>
  <c r="CE113" i="25"/>
  <c r="CE114" i="25"/>
  <c r="CE115" i="25"/>
  <c r="CE116" i="25"/>
  <c r="CE117" i="25"/>
  <c r="CE118" i="25"/>
  <c r="CE119" i="25"/>
  <c r="CE120" i="25"/>
  <c r="CE121" i="25"/>
  <c r="CE122" i="25"/>
  <c r="CE123" i="25"/>
  <c r="CE124" i="25"/>
  <c r="CE125" i="25"/>
  <c r="CE126" i="25"/>
  <c r="CE127" i="25"/>
  <c r="CE128" i="25"/>
  <c r="CE129" i="25"/>
  <c r="CE130" i="25"/>
  <c r="CE11" i="25"/>
  <c r="CF12" i="25"/>
  <c r="CF13" i="25"/>
  <c r="CF14" i="25"/>
  <c r="CF15" i="25"/>
  <c r="CF16" i="25"/>
  <c r="CF17" i="25"/>
  <c r="CF18" i="25"/>
  <c r="CF19" i="25"/>
  <c r="CF20" i="25"/>
  <c r="CF21" i="25"/>
  <c r="CF22" i="25"/>
  <c r="CF23" i="25"/>
  <c r="CF24" i="25"/>
  <c r="CF25" i="25"/>
  <c r="CF26" i="25"/>
  <c r="CF27" i="25"/>
  <c r="CF28" i="25"/>
  <c r="CF29" i="25"/>
  <c r="CF30" i="25"/>
  <c r="CF31" i="25"/>
  <c r="CF32" i="25"/>
  <c r="CF33" i="25"/>
  <c r="CF34" i="25"/>
  <c r="CF35" i="25"/>
  <c r="CF36" i="25"/>
  <c r="CF37" i="25"/>
  <c r="CF38" i="25"/>
  <c r="CF39" i="25"/>
  <c r="CF40" i="25"/>
  <c r="CF41" i="25"/>
  <c r="CF42" i="25"/>
  <c r="CF43" i="25"/>
  <c r="CF44" i="25"/>
  <c r="CF45" i="25"/>
  <c r="CF46" i="25"/>
  <c r="CF47" i="25"/>
  <c r="CF48" i="25"/>
  <c r="CF49" i="25"/>
  <c r="CF50" i="25"/>
  <c r="CF51" i="25"/>
  <c r="CF52" i="25"/>
  <c r="CF53" i="25"/>
  <c r="CF54" i="25"/>
  <c r="CF55" i="25"/>
  <c r="CF56" i="25"/>
  <c r="CG56" i="25" s="1"/>
  <c r="CF57" i="25"/>
  <c r="CF58" i="25"/>
  <c r="CG58" i="25" s="1"/>
  <c r="CF59" i="25"/>
  <c r="CF60" i="25"/>
  <c r="CF61" i="25"/>
  <c r="CF62" i="25"/>
  <c r="CF63" i="25"/>
  <c r="CF64" i="25"/>
  <c r="CF65" i="25"/>
  <c r="CF66" i="25"/>
  <c r="CF67" i="25"/>
  <c r="CF68" i="25"/>
  <c r="CF69" i="25"/>
  <c r="CF70" i="25"/>
  <c r="CF71" i="25"/>
  <c r="CF72" i="25"/>
  <c r="CF73" i="25"/>
  <c r="CF74" i="25"/>
  <c r="CF75" i="25"/>
  <c r="CF76" i="25"/>
  <c r="CF77" i="25"/>
  <c r="CF78" i="25"/>
  <c r="CF79" i="25"/>
  <c r="CF80" i="25"/>
  <c r="CF81" i="25"/>
  <c r="CF82" i="25"/>
  <c r="CF83" i="25"/>
  <c r="CF84" i="25"/>
  <c r="CF85" i="25"/>
  <c r="CF86" i="25"/>
  <c r="CF87" i="25"/>
  <c r="CF88" i="25"/>
  <c r="CF89" i="25"/>
  <c r="CF90" i="25"/>
  <c r="CF91" i="25"/>
  <c r="CF92" i="25"/>
  <c r="CF93" i="25"/>
  <c r="CF94" i="25"/>
  <c r="CF95" i="25"/>
  <c r="CF96" i="25"/>
  <c r="CF97" i="25"/>
  <c r="CF98" i="25"/>
  <c r="CF99" i="25"/>
  <c r="CF100" i="25"/>
  <c r="CF101" i="25"/>
  <c r="CF102" i="25"/>
  <c r="CF103" i="25"/>
  <c r="CF104" i="25"/>
  <c r="CG104" i="25" s="1"/>
  <c r="CF105" i="25"/>
  <c r="CF106" i="25"/>
  <c r="CG106" i="25" s="1"/>
  <c r="CF107" i="25"/>
  <c r="CF108" i="25"/>
  <c r="CF109" i="25"/>
  <c r="CF110" i="25"/>
  <c r="CF111" i="25"/>
  <c r="CF112" i="25"/>
  <c r="CF113" i="25"/>
  <c r="CF114" i="25"/>
  <c r="CF115" i="25"/>
  <c r="CF116" i="25"/>
  <c r="CF117" i="25"/>
  <c r="CF118" i="25"/>
  <c r="CF119" i="25"/>
  <c r="CF120" i="25"/>
  <c r="CF121" i="25"/>
  <c r="CF122" i="25"/>
  <c r="CF123" i="25"/>
  <c r="CF124" i="25"/>
  <c r="CF125" i="25"/>
  <c r="CF126" i="25"/>
  <c r="CF127" i="25"/>
  <c r="CF128" i="25"/>
  <c r="CF129" i="25"/>
  <c r="CF130" i="25"/>
  <c r="CG11" i="25" l="1"/>
  <c r="CG129" i="25"/>
  <c r="CG117" i="25"/>
  <c r="CG105" i="25"/>
  <c r="CG93" i="25"/>
  <c r="CG81" i="25"/>
  <c r="CG69" i="25"/>
  <c r="CG57" i="25"/>
  <c r="CG45" i="25"/>
  <c r="CG33" i="25"/>
  <c r="CG21" i="25"/>
  <c r="CG130" i="25"/>
  <c r="CG118" i="25"/>
  <c r="CG94" i="25"/>
  <c r="CG82" i="25"/>
  <c r="CG70" i="25"/>
  <c r="CG46" i="25"/>
  <c r="CG34" i="25"/>
  <c r="CG22" i="25"/>
  <c r="CG128" i="25"/>
  <c r="CG116" i="25"/>
  <c r="CG92" i="25"/>
  <c r="CG80" i="25"/>
  <c r="CG68" i="25"/>
  <c r="CG44" i="25"/>
  <c r="CG32" i="25"/>
  <c r="CG20" i="25"/>
  <c r="CG126" i="25"/>
  <c r="CG114" i="25"/>
  <c r="CG102" i="25"/>
  <c r="CG90" i="25"/>
  <c r="CG78" i="25"/>
  <c r="CG66" i="25"/>
  <c r="CG54" i="25"/>
  <c r="CG42" i="25"/>
  <c r="CG30" i="25"/>
  <c r="CG18" i="25"/>
  <c r="CG124" i="25"/>
  <c r="CG112" i="25"/>
  <c r="CG100" i="25"/>
  <c r="CG88" i="25"/>
  <c r="CG76" i="25"/>
  <c r="CG64" i="25"/>
  <c r="CG52" i="25"/>
  <c r="CG40" i="25"/>
  <c r="CG28" i="25"/>
  <c r="CG16" i="25"/>
  <c r="CG125" i="25"/>
  <c r="CG113" i="25"/>
  <c r="CG101" i="25"/>
  <c r="CG89" i="25"/>
  <c r="CG77" i="25"/>
  <c r="CG65" i="25"/>
  <c r="CG53" i="25"/>
  <c r="CG41" i="25"/>
  <c r="CG29" i="25"/>
  <c r="CG17" i="25"/>
  <c r="CG123" i="25"/>
  <c r="CG111" i="25"/>
  <c r="CG99" i="25"/>
  <c r="CG87" i="25"/>
  <c r="CG75" i="25"/>
  <c r="CG63" i="25"/>
  <c r="CG51" i="25"/>
  <c r="CG39" i="25"/>
  <c r="CG27" i="25"/>
  <c r="CG15" i="25"/>
  <c r="CG122" i="25"/>
  <c r="CG110" i="25"/>
  <c r="CG98" i="25"/>
  <c r="CG86" i="25"/>
  <c r="CG74" i="25"/>
  <c r="CG62" i="25"/>
  <c r="CG50" i="25"/>
  <c r="CG38" i="25"/>
  <c r="CG26" i="25"/>
  <c r="CG14" i="25"/>
  <c r="CG121" i="25"/>
  <c r="CG109" i="25"/>
  <c r="CG97" i="25"/>
  <c r="CG85" i="25"/>
  <c r="CG73" i="25"/>
  <c r="CG61" i="25"/>
  <c r="CG49" i="25"/>
  <c r="CG37" i="25"/>
  <c r="CG25" i="25"/>
  <c r="CG13" i="25"/>
  <c r="CG120" i="25"/>
  <c r="CG108" i="25"/>
  <c r="CG96" i="25"/>
  <c r="CG84" i="25"/>
  <c r="CG72" i="25"/>
  <c r="CG60" i="25"/>
  <c r="CG48" i="25"/>
  <c r="CG36" i="25"/>
  <c r="CG24" i="25"/>
  <c r="CG12" i="25"/>
  <c r="CG119" i="25"/>
  <c r="CG107" i="25"/>
  <c r="CG95" i="25"/>
  <c r="CG83" i="25"/>
  <c r="CG71" i="25"/>
  <c r="CG59" i="25"/>
  <c r="CG47" i="25"/>
  <c r="CG35" i="25"/>
  <c r="CG23" i="25"/>
  <c r="CG127" i="25"/>
  <c r="CG115" i="25"/>
  <c r="CG103" i="25"/>
  <c r="CG91" i="25"/>
  <c r="CG79" i="25"/>
  <c r="CG67" i="25"/>
  <c r="CG55" i="25"/>
  <c r="CG43" i="25"/>
  <c r="CG31" i="25"/>
  <c r="CG19" i="25"/>
  <c r="M102" i="25" l="1"/>
  <c r="M90" i="25"/>
  <c r="M78" i="25"/>
  <c r="M66" i="25"/>
  <c r="M54" i="25"/>
  <c r="M30" i="25"/>
  <c r="M18" i="25"/>
  <c r="M100" i="25"/>
  <c r="M88" i="25"/>
  <c r="M76" i="25"/>
  <c r="M65" i="25"/>
  <c r="M123" i="25"/>
  <c r="M111" i="25"/>
  <c r="M75" i="25"/>
  <c r="M51" i="25"/>
  <c r="M39" i="25"/>
  <c r="M27" i="25"/>
  <c r="M15" i="25"/>
  <c r="M113" i="25"/>
  <c r="M124" i="25"/>
  <c r="M122" i="25"/>
  <c r="M110" i="25"/>
  <c r="M98" i="25"/>
  <c r="M74" i="25"/>
  <c r="M62" i="25"/>
  <c r="M50" i="25"/>
  <c r="M38" i="25"/>
  <c r="M14" i="25"/>
  <c r="M87" i="25"/>
  <c r="M42" i="25"/>
  <c r="M89" i="25"/>
  <c r="M112" i="25"/>
  <c r="M99" i="25"/>
  <c r="M121" i="25"/>
  <c r="M97" i="25"/>
  <c r="M85" i="25"/>
  <c r="M73" i="25"/>
  <c r="M61" i="25"/>
  <c r="M49" i="25"/>
  <c r="M37" i="25"/>
  <c r="M25" i="25"/>
  <c r="M13" i="25"/>
  <c r="M86" i="25"/>
  <c r="M120" i="25"/>
  <c r="M96" i="25"/>
  <c r="M84" i="25"/>
  <c r="M72" i="25"/>
  <c r="M126" i="25"/>
  <c r="M11" i="25"/>
  <c r="M119" i="25"/>
  <c r="M107" i="25"/>
  <c r="M95" i="25"/>
  <c r="M83" i="25"/>
  <c r="M130" i="25"/>
  <c r="M118" i="25"/>
  <c r="M106" i="25"/>
  <c r="M94" i="25"/>
  <c r="M82" i="25"/>
  <c r="M71" i="25"/>
  <c r="M77" i="25"/>
  <c r="M129" i="25"/>
  <c r="M117" i="25"/>
  <c r="M105" i="25"/>
  <c r="M93" i="25"/>
  <c r="M81" i="25"/>
  <c r="M69" i="25"/>
  <c r="M57" i="25"/>
  <c r="M45" i="25"/>
  <c r="M33" i="25"/>
  <c r="M114" i="25"/>
  <c r="M70" i="25"/>
  <c r="M26" i="25"/>
  <c r="M125" i="25"/>
  <c r="M128" i="25"/>
  <c r="M116" i="25"/>
  <c r="M104" i="25"/>
  <c r="M92" i="25"/>
  <c r="M80" i="25"/>
  <c r="M68" i="25"/>
  <c r="M109" i="25"/>
  <c r="M64" i="25"/>
  <c r="M21" i="25"/>
  <c r="M101" i="25"/>
  <c r="M127" i="25"/>
  <c r="M115" i="25"/>
  <c r="M103" i="25"/>
  <c r="M91" i="25"/>
  <c r="M79" i="25"/>
  <c r="M67" i="25"/>
  <c r="M55" i="25"/>
  <c r="M43" i="25"/>
  <c r="M31" i="25"/>
  <c r="M19" i="25"/>
  <c r="M108" i="25"/>
  <c r="M63" i="25"/>
  <c r="M53" i="25"/>
  <c r="M41" i="25"/>
  <c r="M29" i="25"/>
  <c r="M17" i="25"/>
  <c r="M40" i="25"/>
  <c r="M28" i="25"/>
  <c r="M60" i="25"/>
  <c r="M48" i="25"/>
  <c r="M36" i="25"/>
  <c r="M24" i="25"/>
  <c r="M12" i="25"/>
  <c r="M16" i="25"/>
  <c r="M59" i="25"/>
  <c r="M47" i="25"/>
  <c r="M23" i="25"/>
  <c r="M35" i="25"/>
  <c r="M58" i="25"/>
  <c r="M46" i="25"/>
  <c r="M22" i="25"/>
  <c r="M56" i="25"/>
  <c r="M34" i="25"/>
  <c r="M44" i="25"/>
  <c r="M32" i="25"/>
  <c r="M20" i="25"/>
  <c r="M52" i="25"/>
  <c r="W6" i="25"/>
  <c r="R6" i="25"/>
  <c r="CQ27" i="25"/>
  <c r="CQ28" i="25"/>
  <c r="CU14" i="25" l="1"/>
  <c r="CU24" i="25"/>
  <c r="CU25" i="25"/>
  <c r="CU23" i="25"/>
  <c r="CU22" i="25"/>
  <c r="CU21" i="25"/>
  <c r="CU20" i="25"/>
  <c r="CU19" i="25"/>
  <c r="CU18" i="25"/>
  <c r="CU17" i="25"/>
  <c r="CU16" i="25"/>
  <c r="CU15" i="25"/>
  <c r="H12" i="25" l="1" a="1"/>
  <c r="H12" i="25" s="1"/>
  <c r="H24" i="25" a="1"/>
  <c r="H24" i="25" s="1"/>
  <c r="H60" i="25" a="1"/>
  <c r="H60" i="25" s="1"/>
  <c r="H84" i="25" a="1"/>
  <c r="H84" i="25" s="1"/>
  <c r="H96" i="25" a="1"/>
  <c r="H96" i="25" s="1"/>
  <c r="H108" i="25" a="1"/>
  <c r="H108" i="25" s="1"/>
  <c r="H120" i="25" a="1"/>
  <c r="H120" i="25" s="1"/>
  <c r="H36" i="25" a="1"/>
  <c r="H36" i="25" s="1"/>
  <c r="H72" i="25" a="1"/>
  <c r="H72" i="25" s="1"/>
  <c r="H48" i="25" a="1"/>
  <c r="H48" i="25" s="1"/>
  <c r="H13" i="25" a="1"/>
  <c r="H13" i="25" s="1"/>
  <c r="H73" i="25" a="1"/>
  <c r="H73" i="25" s="1"/>
  <c r="H61" i="25" a="1"/>
  <c r="H61" i="25" s="1"/>
  <c r="H85" i="25" a="1"/>
  <c r="H85" i="25" s="1"/>
  <c r="H97" i="25" a="1"/>
  <c r="H97" i="25" s="1"/>
  <c r="H109" i="25" a="1"/>
  <c r="H109" i="25" s="1"/>
  <c r="H121" i="25" a="1"/>
  <c r="H121" i="25" s="1"/>
  <c r="H37" i="25" a="1"/>
  <c r="H37" i="25" s="1"/>
  <c r="H49" i="25" a="1"/>
  <c r="H49" i="25" s="1"/>
  <c r="H25" i="25" a="1"/>
  <c r="H25" i="25" s="1"/>
  <c r="H23" i="25" a="1"/>
  <c r="H23" i="25" s="1"/>
  <c r="H35" i="25" a="1"/>
  <c r="H35" i="25" s="1"/>
  <c r="H47" i="25" a="1"/>
  <c r="H47" i="25" s="1"/>
  <c r="H59" i="25" a="1"/>
  <c r="H59" i="25" s="1"/>
  <c r="H71" i="25" a="1"/>
  <c r="H71" i="25" s="1"/>
  <c r="H95" i="25" a="1"/>
  <c r="H95" i="25" s="1"/>
  <c r="H119" i="25" a="1"/>
  <c r="H119" i="25" s="1"/>
  <c r="H11" i="25" a="1"/>
  <c r="H11" i="25" s="1"/>
  <c r="H83" i="25" a="1"/>
  <c r="H83" i="25" s="1"/>
  <c r="H107" i="25" a="1"/>
  <c r="H107" i="25" s="1"/>
  <c r="H50" i="25" a="1"/>
  <c r="H50" i="25" s="1"/>
  <c r="H14" i="25" a="1"/>
  <c r="H14" i="25" s="1"/>
  <c r="H38" i="25" a="1"/>
  <c r="H38" i="25" s="1"/>
  <c r="H74" i="25" a="1"/>
  <c r="H74" i="25" s="1"/>
  <c r="H62" i="25" a="1"/>
  <c r="H62" i="25" s="1"/>
  <c r="H86" i="25" a="1"/>
  <c r="H86" i="25" s="1"/>
  <c r="H98" i="25" a="1"/>
  <c r="H98" i="25" s="1"/>
  <c r="H110" i="25" a="1"/>
  <c r="H110" i="25" s="1"/>
  <c r="H122" i="25" a="1"/>
  <c r="H122" i="25" s="1"/>
  <c r="H26" i="25" a="1"/>
  <c r="H26" i="25" s="1"/>
  <c r="H39" i="25" a="1"/>
  <c r="H39" i="25" s="1"/>
  <c r="H51" i="25" a="1"/>
  <c r="H51" i="25" s="1"/>
  <c r="H63" i="25" a="1"/>
  <c r="H63" i="25" s="1"/>
  <c r="H15" i="25" a="1"/>
  <c r="H15" i="25" s="1"/>
  <c r="H75" i="25" a="1"/>
  <c r="H75" i="25" s="1"/>
  <c r="H99" i="25" a="1"/>
  <c r="H99" i="25" s="1"/>
  <c r="H123" i="25" a="1"/>
  <c r="H123" i="25" s="1"/>
  <c r="H111" i="25" a="1"/>
  <c r="H111" i="25" s="1"/>
  <c r="H87" i="25" a="1"/>
  <c r="H87" i="25" s="1"/>
  <c r="H27" i="25" a="1"/>
  <c r="H27" i="25" s="1"/>
  <c r="CV24" i="25"/>
  <c r="H45" i="25" a="1"/>
  <c r="H45" i="25" s="1"/>
  <c r="H57" i="25" a="1"/>
  <c r="H57" i="25" s="1"/>
  <c r="H69" i="25" a="1"/>
  <c r="H69" i="25" s="1"/>
  <c r="H81" i="25" a="1"/>
  <c r="H81" i="25" s="1"/>
  <c r="H33" i="25" a="1"/>
  <c r="H33" i="25" s="1"/>
  <c r="H93" i="25" a="1"/>
  <c r="H93" i="25" s="1"/>
  <c r="H105" i="25" a="1"/>
  <c r="H105" i="25" s="1"/>
  <c r="H117" i="25" a="1"/>
  <c r="H117" i="25" s="1"/>
  <c r="H129" i="25" a="1"/>
  <c r="H129" i="25" s="1"/>
  <c r="H21" i="25" a="1"/>
  <c r="H21" i="25" s="1"/>
  <c r="H28" i="25" a="1"/>
  <c r="H28" i="25" s="1"/>
  <c r="H40" i="25" a="1"/>
  <c r="H40" i="25" s="1"/>
  <c r="H52" i="25" a="1"/>
  <c r="H52" i="25" s="1"/>
  <c r="H64" i="25" a="1"/>
  <c r="H64" i="25" s="1"/>
  <c r="H100" i="25" a="1"/>
  <c r="H100" i="25" s="1"/>
  <c r="H76" i="25" a="1"/>
  <c r="H76" i="25" s="1"/>
  <c r="H124" i="25" a="1"/>
  <c r="H124" i="25" s="1"/>
  <c r="H16" i="25" a="1"/>
  <c r="H16" i="25" s="1"/>
  <c r="H88" i="25" a="1"/>
  <c r="H88" i="25" s="1"/>
  <c r="H112" i="25" a="1"/>
  <c r="H112" i="25" s="1"/>
  <c r="H17" i="25" a="1"/>
  <c r="H17" i="25" s="1"/>
  <c r="H29" i="25" a="1"/>
  <c r="H29" i="25" s="1"/>
  <c r="H53" i="25" a="1"/>
  <c r="H53" i="25" s="1"/>
  <c r="H41" i="25" a="1"/>
  <c r="H41" i="25" s="1"/>
  <c r="H77" i="25" a="1"/>
  <c r="H77" i="25" s="1"/>
  <c r="H101" i="25" a="1"/>
  <c r="H101" i="25" s="1"/>
  <c r="H125" i="25" a="1"/>
  <c r="H125" i="25" s="1"/>
  <c r="H65" i="25" a="1"/>
  <c r="H65" i="25" s="1"/>
  <c r="H89" i="25" a="1"/>
  <c r="H89" i="25" s="1"/>
  <c r="H113" i="25" a="1"/>
  <c r="H113" i="25" s="1"/>
  <c r="H68" i="25" a="1"/>
  <c r="H68" i="25" s="1"/>
  <c r="H80" i="25" a="1"/>
  <c r="H80" i="25" s="1"/>
  <c r="H32" i="25" a="1"/>
  <c r="H32" i="25" s="1"/>
  <c r="H92" i="25" a="1"/>
  <c r="H92" i="25" s="1"/>
  <c r="H104" i="25" a="1"/>
  <c r="H104" i="25" s="1"/>
  <c r="H116" i="25" a="1"/>
  <c r="H116" i="25" s="1"/>
  <c r="H128" i="25" a="1"/>
  <c r="H128" i="25" s="1"/>
  <c r="H20" i="25" a="1"/>
  <c r="H20" i="25" s="1"/>
  <c r="H44" i="25" a="1"/>
  <c r="H44" i="25" s="1"/>
  <c r="H56" i="25" a="1"/>
  <c r="H56" i="25" s="1"/>
  <c r="H54" i="25" a="1"/>
  <c r="H54" i="25" s="1"/>
  <c r="H42" i="25" a="1"/>
  <c r="H42" i="25" s="1"/>
  <c r="H90" i="25" a="1"/>
  <c r="H90" i="25" s="1"/>
  <c r="H78" i="25" a="1"/>
  <c r="H78" i="25" s="1"/>
  <c r="H102" i="25" a="1"/>
  <c r="H102" i="25" s="1"/>
  <c r="H126" i="25" a="1"/>
  <c r="H126" i="25" s="1"/>
  <c r="H18" i="25" a="1"/>
  <c r="H18" i="25" s="1"/>
  <c r="H66" i="25" a="1"/>
  <c r="H66" i="25" s="1"/>
  <c r="H30" i="25" a="1"/>
  <c r="H30" i="25" s="1"/>
  <c r="H114" i="25" a="1"/>
  <c r="H114" i="25" s="1"/>
  <c r="H31" i="25" a="1"/>
  <c r="H31" i="25" s="1"/>
  <c r="H91" i="25" a="1"/>
  <c r="H91" i="25" s="1"/>
  <c r="H103" i="25" a="1"/>
  <c r="H103" i="25" s="1"/>
  <c r="H115" i="25" a="1"/>
  <c r="H115" i="25" s="1"/>
  <c r="H127" i="25" a="1"/>
  <c r="H127" i="25" s="1"/>
  <c r="H19" i="25" a="1"/>
  <c r="H19" i="25" s="1"/>
  <c r="H43" i="25" a="1"/>
  <c r="H43" i="25" s="1"/>
  <c r="H79" i="25" a="1"/>
  <c r="H79" i="25" s="1"/>
  <c r="H55" i="25" a="1"/>
  <c r="H55" i="25" s="1"/>
  <c r="H67" i="25" a="1"/>
  <c r="H67" i="25" s="1"/>
  <c r="H22" i="25" a="1"/>
  <c r="H22" i="25" s="1"/>
  <c r="H34" i="25" a="1"/>
  <c r="H34" i="25" s="1"/>
  <c r="H46" i="25" a="1"/>
  <c r="H46" i="25" s="1"/>
  <c r="H58" i="25" a="1"/>
  <c r="H58" i="25" s="1"/>
  <c r="H70" i="25" a="1"/>
  <c r="H70" i="25" s="1"/>
  <c r="H82" i="25" a="1"/>
  <c r="H82" i="25" s="1"/>
  <c r="H94" i="25" a="1"/>
  <c r="H94" i="25" s="1"/>
  <c r="H118" i="25" a="1"/>
  <c r="H118" i="25" s="1"/>
  <c r="H106" i="25" a="1"/>
  <c r="H106" i="25" s="1"/>
  <c r="H130" i="25" a="1"/>
  <c r="H130" i="25" s="1"/>
  <c r="CT14" i="25"/>
  <c r="CW14" i="25" s="1"/>
  <c r="CV14" i="25"/>
  <c r="CT24" i="25"/>
  <c r="CW24" i="25" s="1"/>
  <c r="CV16" i="25"/>
  <c r="CT16" i="25"/>
  <c r="CW16" i="25" s="1"/>
  <c r="CV18" i="25"/>
  <c r="CT18" i="25"/>
  <c r="CW18" i="25" s="1"/>
  <c r="CV19" i="25"/>
  <c r="CT19" i="25"/>
  <c r="CW19" i="25" s="1"/>
  <c r="CV20" i="25"/>
  <c r="CT20" i="25"/>
  <c r="CW20" i="25" s="1"/>
  <c r="CV21" i="25"/>
  <c r="CT21" i="25"/>
  <c r="CW21" i="25" s="1"/>
  <c r="CV17" i="25"/>
  <c r="CT17" i="25"/>
  <c r="CW17" i="25" s="1"/>
  <c r="CV22" i="25"/>
  <c r="CT22" i="25"/>
  <c r="CW22" i="25" s="1"/>
  <c r="CV23" i="25"/>
  <c r="CT23" i="25"/>
  <c r="CW23" i="25" s="1"/>
  <c r="CV25" i="25"/>
  <c r="CT25" i="25"/>
  <c r="CW25" i="25" s="1"/>
  <c r="CV15" i="25"/>
  <c r="CT15" i="25"/>
  <c r="CW15" i="25" s="1"/>
  <c r="DB35" i="25" l="1"/>
  <c r="I130" i="25" a="1"/>
  <c r="I130" i="25" s="1"/>
  <c r="I22" i="25" a="1"/>
  <c r="I22" i="25" s="1"/>
  <c r="I34" i="25" a="1"/>
  <c r="I34" i="25" s="1"/>
  <c r="I46" i="25" a="1"/>
  <c r="I46" i="25" s="1"/>
  <c r="I58" i="25" a="1"/>
  <c r="I58" i="25" s="1"/>
  <c r="I70" i="25" a="1"/>
  <c r="I70" i="25" s="1"/>
  <c r="I82" i="25" a="1"/>
  <c r="I82" i="25" s="1"/>
  <c r="I94" i="25" a="1"/>
  <c r="I94" i="25" s="1"/>
  <c r="I106" i="25" a="1"/>
  <c r="I106" i="25" s="1"/>
  <c r="I118" i="25" a="1"/>
  <c r="I118" i="25" s="1"/>
  <c r="CW35" i="25"/>
  <c r="I29" i="25" a="1"/>
  <c r="I29" i="25" s="1"/>
  <c r="I41" i="25" a="1"/>
  <c r="I41" i="25" s="1"/>
  <c r="I53" i="25" a="1"/>
  <c r="I53" i="25" s="1"/>
  <c r="I65" i="25" a="1"/>
  <c r="I65" i="25" s="1"/>
  <c r="I77" i="25" a="1"/>
  <c r="I77" i="25" s="1"/>
  <c r="I89" i="25" a="1"/>
  <c r="I89" i="25" s="1"/>
  <c r="I101" i="25" a="1"/>
  <c r="I101" i="25" s="1"/>
  <c r="I113" i="25" a="1"/>
  <c r="I113" i="25" s="1"/>
  <c r="I125" i="25" a="1"/>
  <c r="I125" i="25" s="1"/>
  <c r="I17" i="25" a="1"/>
  <c r="I17" i="25" s="1"/>
  <c r="G64" i="25" a="1"/>
  <c r="G64" i="25" s="1"/>
  <c r="L64" i="25" s="1"/>
  <c r="G16" i="25" a="1"/>
  <c r="G16" i="25" s="1"/>
  <c r="L16" i="25" s="1"/>
  <c r="G76" i="25" a="1"/>
  <c r="G76" i="25" s="1"/>
  <c r="L76" i="25" s="1"/>
  <c r="G88" i="25" a="1"/>
  <c r="G88" i="25" s="1"/>
  <c r="L88" i="25" s="1"/>
  <c r="G28" i="25" a="1"/>
  <c r="G28" i="25" s="1"/>
  <c r="L28" i="25" s="1"/>
  <c r="G40" i="25" a="1"/>
  <c r="G40" i="25" s="1"/>
  <c r="L40" i="25" s="1"/>
  <c r="G112" i="25" a="1"/>
  <c r="G112" i="25" s="1"/>
  <c r="L112" i="25" s="1"/>
  <c r="G52" i="25" a="1"/>
  <c r="G52" i="25" s="1"/>
  <c r="L52" i="25" s="1"/>
  <c r="G100" i="25" a="1"/>
  <c r="G100" i="25" s="1"/>
  <c r="L100" i="25" s="1"/>
  <c r="G124" i="25" a="1"/>
  <c r="G124" i="25" s="1"/>
  <c r="L124" i="25" s="1"/>
  <c r="G97" i="25" a="1"/>
  <c r="G97" i="25" s="1"/>
  <c r="L97" i="25" s="1"/>
  <c r="G109" i="25" a="1"/>
  <c r="G109" i="25" s="1"/>
  <c r="L109" i="25" s="1"/>
  <c r="G121" i="25" a="1"/>
  <c r="G121" i="25" s="1"/>
  <c r="L121" i="25" s="1"/>
  <c r="G49" i="25" a="1"/>
  <c r="G49" i="25" s="1"/>
  <c r="L49" i="25" s="1"/>
  <c r="G85" i="25" a="1"/>
  <c r="G85" i="25" s="1"/>
  <c r="L85" i="25" s="1"/>
  <c r="G25" i="25" a="1"/>
  <c r="G25" i="25" s="1"/>
  <c r="L25" i="25" s="1"/>
  <c r="G13" i="25" a="1"/>
  <c r="G13" i="25" s="1"/>
  <c r="L13" i="25" s="1"/>
  <c r="G73" i="25" a="1"/>
  <c r="G73" i="25" s="1"/>
  <c r="L73" i="25" s="1"/>
  <c r="G61" i="25" a="1"/>
  <c r="G61" i="25" s="1"/>
  <c r="L61" i="25" s="1"/>
  <c r="G37" i="25" a="1"/>
  <c r="G37" i="25" s="1"/>
  <c r="L37" i="25" s="1"/>
  <c r="G34" i="25" a="1"/>
  <c r="G34" i="25" s="1"/>
  <c r="L34" i="25" s="1"/>
  <c r="G58" i="25" a="1"/>
  <c r="G58" i="25" s="1"/>
  <c r="L58" i="25" s="1"/>
  <c r="G70" i="25" a="1"/>
  <c r="G70" i="25" s="1"/>
  <c r="L70" i="25" s="1"/>
  <c r="G82" i="25" a="1"/>
  <c r="G82" i="25" s="1"/>
  <c r="L82" i="25" s="1"/>
  <c r="G46" i="25" a="1"/>
  <c r="G46" i="25" s="1"/>
  <c r="L46" i="25" s="1"/>
  <c r="G118" i="25" a="1"/>
  <c r="G118" i="25" s="1"/>
  <c r="L118" i="25" s="1"/>
  <c r="G22" i="25" a="1"/>
  <c r="G22" i="25" s="1"/>
  <c r="L22" i="25" s="1"/>
  <c r="G106" i="25" a="1"/>
  <c r="G106" i="25" s="1"/>
  <c r="L106" i="25" s="1"/>
  <c r="G130" i="25" a="1"/>
  <c r="G130" i="25" s="1"/>
  <c r="L130" i="25" s="1"/>
  <c r="G94" i="25" a="1"/>
  <c r="G94" i="25" s="1"/>
  <c r="L94" i="25" s="1"/>
  <c r="CU35" i="25"/>
  <c r="I63" i="25" a="1"/>
  <c r="I63" i="25" s="1"/>
  <c r="I75" i="25" a="1"/>
  <c r="I75" i="25" s="1"/>
  <c r="I87" i="25" a="1"/>
  <c r="I87" i="25" s="1"/>
  <c r="I99" i="25" a="1"/>
  <c r="I99" i="25" s="1"/>
  <c r="I111" i="25" a="1"/>
  <c r="I111" i="25" s="1"/>
  <c r="I123" i="25" a="1"/>
  <c r="I123" i="25" s="1"/>
  <c r="I15" i="25" a="1"/>
  <c r="I15" i="25" s="1"/>
  <c r="I27" i="25" a="1"/>
  <c r="I27" i="25" s="1"/>
  <c r="I39" i="25" a="1"/>
  <c r="I39" i="25" s="1"/>
  <c r="I51" i="25" a="1"/>
  <c r="I51" i="25" s="1"/>
  <c r="G32" i="25" a="1"/>
  <c r="G32" i="25" s="1"/>
  <c r="L32" i="25" s="1"/>
  <c r="G44" i="25" a="1"/>
  <c r="G44" i="25" s="1"/>
  <c r="L44" i="25" s="1"/>
  <c r="G80" i="25" a="1"/>
  <c r="G80" i="25" s="1"/>
  <c r="L80" i="25" s="1"/>
  <c r="G92" i="25" a="1"/>
  <c r="G92" i="25" s="1"/>
  <c r="L92" i="25" s="1"/>
  <c r="G20" i="25" a="1"/>
  <c r="G20" i="25" s="1"/>
  <c r="L20" i="25" s="1"/>
  <c r="G104" i="25" a="1"/>
  <c r="G104" i="25" s="1"/>
  <c r="L104" i="25" s="1"/>
  <c r="G116" i="25" a="1"/>
  <c r="G116" i="25" s="1"/>
  <c r="L116" i="25" s="1"/>
  <c r="G128" i="25" a="1"/>
  <c r="G128" i="25" s="1"/>
  <c r="L128" i="25" s="1"/>
  <c r="G56" i="25" a="1"/>
  <c r="G56" i="25" s="1"/>
  <c r="L56" i="25" s="1"/>
  <c r="G68" i="25" a="1"/>
  <c r="G68" i="25" s="1"/>
  <c r="L68" i="25" s="1"/>
  <c r="G15" i="25" a="1"/>
  <c r="G15" i="25" s="1"/>
  <c r="L15" i="25" s="1"/>
  <c r="G75" i="25" a="1"/>
  <c r="G75" i="25" s="1"/>
  <c r="L75" i="25" s="1"/>
  <c r="G87" i="25" a="1"/>
  <c r="G87" i="25" s="1"/>
  <c r="L87" i="25" s="1"/>
  <c r="G99" i="25" a="1"/>
  <c r="G99" i="25" s="1"/>
  <c r="L99" i="25" s="1"/>
  <c r="G39" i="25" a="1"/>
  <c r="G39" i="25" s="1"/>
  <c r="L39" i="25" s="1"/>
  <c r="G63" i="25" a="1"/>
  <c r="G63" i="25" s="1"/>
  <c r="L63" i="25" s="1"/>
  <c r="G111" i="25" a="1"/>
  <c r="G111" i="25" s="1"/>
  <c r="L111" i="25" s="1"/>
  <c r="G51" i="25" a="1"/>
  <c r="G51" i="25" s="1"/>
  <c r="L51" i="25" s="1"/>
  <c r="G123" i="25" a="1"/>
  <c r="G123" i="25" s="1"/>
  <c r="L123" i="25" s="1"/>
  <c r="G27" i="25" a="1"/>
  <c r="G27" i="25" s="1"/>
  <c r="L27" i="25" s="1"/>
  <c r="G33" i="25" a="1"/>
  <c r="G33" i="25" s="1"/>
  <c r="L33" i="25" s="1"/>
  <c r="G69" i="25" a="1"/>
  <c r="G69" i="25" s="1"/>
  <c r="G81" i="25" a="1"/>
  <c r="G81" i="25" s="1"/>
  <c r="G93" i="25" a="1"/>
  <c r="G93" i="25" s="1"/>
  <c r="L93" i="25" s="1"/>
  <c r="G45" i="25" a="1"/>
  <c r="G45" i="25" s="1"/>
  <c r="G21" i="25" a="1"/>
  <c r="G21" i="25" s="1"/>
  <c r="G57" i="25" a="1"/>
  <c r="G57" i="25" s="1"/>
  <c r="L57" i="25" s="1"/>
  <c r="G105" i="25" a="1"/>
  <c r="G105" i="25" s="1"/>
  <c r="L105" i="25" s="1"/>
  <c r="G117" i="25" a="1"/>
  <c r="G117" i="25" s="1"/>
  <c r="L117" i="25" s="1"/>
  <c r="G129" i="25" a="1"/>
  <c r="G129" i="25" s="1"/>
  <c r="L129" i="25" s="1"/>
  <c r="CV35" i="25"/>
  <c r="I40" i="25" a="1"/>
  <c r="I40" i="25" s="1"/>
  <c r="I52" i="25" a="1"/>
  <c r="I52" i="25" s="1"/>
  <c r="I64" i="25" a="1"/>
  <c r="I64" i="25" s="1"/>
  <c r="I76" i="25" a="1"/>
  <c r="I76" i="25" s="1"/>
  <c r="I88" i="25" a="1"/>
  <c r="I88" i="25" s="1"/>
  <c r="I100" i="25" a="1"/>
  <c r="I100" i="25" s="1"/>
  <c r="I112" i="25" a="1"/>
  <c r="I112" i="25" s="1"/>
  <c r="I124" i="25" a="1"/>
  <c r="I124" i="25" s="1"/>
  <c r="I16" i="25" a="1"/>
  <c r="I16" i="25" s="1"/>
  <c r="I28" i="25" a="1"/>
  <c r="I28" i="25" s="1"/>
  <c r="CZ35" i="25"/>
  <c r="I20" i="25" a="1"/>
  <c r="I20" i="25" s="1"/>
  <c r="I32" i="25" a="1"/>
  <c r="I32" i="25" s="1"/>
  <c r="I44" i="25" a="1"/>
  <c r="I44" i="25" s="1"/>
  <c r="I56" i="25" a="1"/>
  <c r="I56" i="25" s="1"/>
  <c r="I68" i="25" a="1"/>
  <c r="I68" i="25" s="1"/>
  <c r="I80" i="25" a="1"/>
  <c r="I80" i="25" s="1"/>
  <c r="I92" i="25" a="1"/>
  <c r="I92" i="25" s="1"/>
  <c r="I104" i="25" a="1"/>
  <c r="I104" i="25" s="1"/>
  <c r="I116" i="25" a="1"/>
  <c r="I116" i="25" s="1"/>
  <c r="I128" i="25" a="1"/>
  <c r="I128" i="25" s="1"/>
  <c r="CY35" i="25"/>
  <c r="I19" i="25" a="1"/>
  <c r="I19" i="25" s="1"/>
  <c r="I31" i="25" a="1"/>
  <c r="I31" i="25" s="1"/>
  <c r="I43" i="25" a="1"/>
  <c r="I43" i="25" s="1"/>
  <c r="I55" i="25" a="1"/>
  <c r="I55" i="25" s="1"/>
  <c r="I67" i="25" a="1"/>
  <c r="I67" i="25" s="1"/>
  <c r="I79" i="25" a="1"/>
  <c r="I79" i="25" s="1"/>
  <c r="I91" i="25" a="1"/>
  <c r="I91" i="25" s="1"/>
  <c r="I103" i="25" a="1"/>
  <c r="I103" i="25" s="1"/>
  <c r="I115" i="25" a="1"/>
  <c r="I115" i="25" s="1"/>
  <c r="I127" i="25" a="1"/>
  <c r="I127" i="25" s="1"/>
  <c r="CS35" i="25"/>
  <c r="I85" i="25" a="1"/>
  <c r="I85" i="25" s="1"/>
  <c r="I97" i="25" a="1"/>
  <c r="I97" i="25" s="1"/>
  <c r="I109" i="25" a="1"/>
  <c r="I109" i="25" s="1"/>
  <c r="I121" i="25" a="1"/>
  <c r="I121" i="25" s="1"/>
  <c r="I13" i="25" a="1"/>
  <c r="I13" i="25" s="1"/>
  <c r="I25" i="25" a="1"/>
  <c r="I25" i="25" s="1"/>
  <c r="I37" i="25" a="1"/>
  <c r="I37" i="25" s="1"/>
  <c r="I49" i="25" a="1"/>
  <c r="I49" i="25" s="1"/>
  <c r="I61" i="25" a="1"/>
  <c r="I61" i="25" s="1"/>
  <c r="I73" i="25" a="1"/>
  <c r="I73" i="25" s="1"/>
  <c r="DA35" i="25"/>
  <c r="I21" i="25" a="1"/>
  <c r="I21" i="25" s="1"/>
  <c r="I33" i="25" a="1"/>
  <c r="I33" i="25" s="1"/>
  <c r="I45" i="25" a="1"/>
  <c r="I45" i="25" s="1"/>
  <c r="I57" i="25" a="1"/>
  <c r="I57" i="25" s="1"/>
  <c r="I69" i="25" a="1"/>
  <c r="I69" i="25" s="1"/>
  <c r="I81" i="25" a="1"/>
  <c r="I81" i="25" s="1"/>
  <c r="I93" i="25" a="1"/>
  <c r="I93" i="25" s="1"/>
  <c r="I105" i="25" a="1"/>
  <c r="I105" i="25" s="1"/>
  <c r="I117" i="25" a="1"/>
  <c r="I117" i="25" s="1"/>
  <c r="I129" i="25" a="1"/>
  <c r="I129" i="25" s="1"/>
  <c r="CT35" i="25"/>
  <c r="I74" i="25" a="1"/>
  <c r="I74" i="25" s="1"/>
  <c r="I86" i="25" a="1"/>
  <c r="I86" i="25" s="1"/>
  <c r="I98" i="25" a="1"/>
  <c r="I98" i="25" s="1"/>
  <c r="I110" i="25" a="1"/>
  <c r="I110" i="25" s="1"/>
  <c r="I122" i="25" a="1"/>
  <c r="I122" i="25" s="1"/>
  <c r="I14" i="25" a="1"/>
  <c r="I14" i="25" s="1"/>
  <c r="I26" i="25" a="1"/>
  <c r="I26" i="25" s="1"/>
  <c r="I38" i="25" a="1"/>
  <c r="I38" i="25" s="1"/>
  <c r="I50" i="25" a="1"/>
  <c r="I50" i="25" s="1"/>
  <c r="I62" i="25" a="1"/>
  <c r="I62" i="25" s="1"/>
  <c r="CX35" i="25"/>
  <c r="I18" i="25" a="1"/>
  <c r="I18" i="25" s="1"/>
  <c r="I30" i="25" a="1"/>
  <c r="I30" i="25" s="1"/>
  <c r="I42" i="25" a="1"/>
  <c r="I42" i="25" s="1"/>
  <c r="I54" i="25" a="1"/>
  <c r="I54" i="25" s="1"/>
  <c r="I66" i="25" a="1"/>
  <c r="I66" i="25" s="1"/>
  <c r="I78" i="25" a="1"/>
  <c r="I78" i="25" s="1"/>
  <c r="I90" i="25" a="1"/>
  <c r="I90" i="25" s="1"/>
  <c r="I102" i="25" a="1"/>
  <c r="I102" i="25" s="1"/>
  <c r="I114" i="25" a="1"/>
  <c r="I114" i="25" s="1"/>
  <c r="I126" i="25" a="1"/>
  <c r="I126" i="25" s="1"/>
  <c r="G14" i="25" a="1"/>
  <c r="G14" i="25" s="1"/>
  <c r="L14" i="25" s="1"/>
  <c r="G74" i="25" a="1"/>
  <c r="G74" i="25" s="1"/>
  <c r="L74" i="25" s="1"/>
  <c r="G86" i="25" a="1"/>
  <c r="G86" i="25" s="1"/>
  <c r="L86" i="25" s="1"/>
  <c r="G98" i="25" a="1"/>
  <c r="G98" i="25" s="1"/>
  <c r="L98" i="25" s="1"/>
  <c r="G110" i="25" a="1"/>
  <c r="G110" i="25" s="1"/>
  <c r="L110" i="25" s="1"/>
  <c r="G122" i="25" a="1"/>
  <c r="G122" i="25" s="1"/>
  <c r="L122" i="25" s="1"/>
  <c r="G38" i="25" a="1"/>
  <c r="G38" i="25" s="1"/>
  <c r="L38" i="25" s="1"/>
  <c r="G26" i="25" a="1"/>
  <c r="G26" i="25" s="1"/>
  <c r="L26" i="25" s="1"/>
  <c r="G62" i="25" a="1"/>
  <c r="G62" i="25" s="1"/>
  <c r="L62" i="25" s="1"/>
  <c r="G50" i="25" a="1"/>
  <c r="G50" i="25" s="1"/>
  <c r="L50" i="25" s="1"/>
  <c r="G42" i="25" a="1"/>
  <c r="G42" i="25" s="1"/>
  <c r="L42" i="25" s="1"/>
  <c r="G54" i="25" a="1"/>
  <c r="G54" i="25" s="1"/>
  <c r="L54" i="25" s="1"/>
  <c r="G18" i="25" a="1"/>
  <c r="G18" i="25" s="1"/>
  <c r="L18" i="25" s="1"/>
  <c r="G102" i="25" a="1"/>
  <c r="G102" i="25" s="1"/>
  <c r="L102" i="25" s="1"/>
  <c r="G114" i="25" a="1"/>
  <c r="G114" i="25" s="1"/>
  <c r="L114" i="25" s="1"/>
  <c r="G126" i="25" a="1"/>
  <c r="G126" i="25" s="1"/>
  <c r="L126" i="25" s="1"/>
  <c r="G66" i="25" a="1"/>
  <c r="G66" i="25" s="1"/>
  <c r="L66" i="25" s="1"/>
  <c r="G30" i="25" a="1"/>
  <c r="G30" i="25" s="1"/>
  <c r="L30" i="25" s="1"/>
  <c r="G78" i="25" a="1"/>
  <c r="G78" i="25" s="1"/>
  <c r="L78" i="25" s="1"/>
  <c r="G90" i="25" a="1"/>
  <c r="G90" i="25" s="1"/>
  <c r="L90" i="25" s="1"/>
  <c r="G23" i="25" a="1"/>
  <c r="G23" i="25" s="1"/>
  <c r="G11" i="25" a="1"/>
  <c r="G11" i="25" s="1"/>
  <c r="L11" i="25" s="1"/>
  <c r="G47" i="25" a="1"/>
  <c r="G47" i="25" s="1"/>
  <c r="G59" i="25" a="1"/>
  <c r="G59" i="25" s="1"/>
  <c r="L59" i="25" s="1"/>
  <c r="G71" i="25" a="1"/>
  <c r="G71" i="25" s="1"/>
  <c r="L71" i="25" s="1"/>
  <c r="G107" i="25" a="1"/>
  <c r="G107" i="25" s="1"/>
  <c r="L107" i="25" s="1"/>
  <c r="G95" i="25" a="1"/>
  <c r="G95" i="25" s="1"/>
  <c r="G119" i="25" a="1"/>
  <c r="G119" i="25" s="1"/>
  <c r="L119" i="25" s="1"/>
  <c r="G35" i="25" a="1"/>
  <c r="G35" i="25" s="1"/>
  <c r="L35" i="25" s="1"/>
  <c r="G83" i="25" a="1"/>
  <c r="G83" i="25" s="1"/>
  <c r="G43" i="25" a="1"/>
  <c r="G43" i="25" s="1"/>
  <c r="L43" i="25" s="1"/>
  <c r="G91" i="25" a="1"/>
  <c r="G91" i="25" s="1"/>
  <c r="L91" i="25" s="1"/>
  <c r="G19" i="25" a="1"/>
  <c r="G19" i="25" s="1"/>
  <c r="L19" i="25" s="1"/>
  <c r="G103" i="25" a="1"/>
  <c r="G103" i="25" s="1"/>
  <c r="L103" i="25" s="1"/>
  <c r="G115" i="25" a="1"/>
  <c r="G115" i="25" s="1"/>
  <c r="L115" i="25" s="1"/>
  <c r="G127" i="25" a="1"/>
  <c r="G127" i="25" s="1"/>
  <c r="L127" i="25" s="1"/>
  <c r="G67" i="25" a="1"/>
  <c r="G67" i="25" s="1"/>
  <c r="L67" i="25" s="1"/>
  <c r="G31" i="25" a="1"/>
  <c r="G31" i="25" s="1"/>
  <c r="L31" i="25" s="1"/>
  <c r="G55" i="25" a="1"/>
  <c r="G55" i="25" s="1"/>
  <c r="L55" i="25" s="1"/>
  <c r="G79" i="25" a="1"/>
  <c r="G79" i="25" s="1"/>
  <c r="L79" i="25" s="1"/>
  <c r="CQ35" i="25"/>
  <c r="I119" i="25" a="1"/>
  <c r="I119" i="25" s="1"/>
  <c r="I23" i="25" a="1"/>
  <c r="I23" i="25" s="1"/>
  <c r="I35" i="25" a="1"/>
  <c r="I35" i="25" s="1"/>
  <c r="I47" i="25" a="1"/>
  <c r="I47" i="25" s="1"/>
  <c r="I59" i="25" a="1"/>
  <c r="I59" i="25" s="1"/>
  <c r="I71" i="25" a="1"/>
  <c r="I71" i="25" s="1"/>
  <c r="I83" i="25" a="1"/>
  <c r="I83" i="25" s="1"/>
  <c r="I95" i="25" a="1"/>
  <c r="I95" i="25" s="1"/>
  <c r="I107" i="25" a="1"/>
  <c r="I107" i="25" s="1"/>
  <c r="I11" i="25" a="1"/>
  <c r="I11" i="25" s="1"/>
  <c r="CR35" i="25"/>
  <c r="I96" i="25" a="1"/>
  <c r="I96" i="25" s="1"/>
  <c r="I108" i="25" a="1"/>
  <c r="I108" i="25" s="1"/>
  <c r="I120" i="25" a="1"/>
  <c r="I120" i="25" s="1"/>
  <c r="I12" i="25" a="1"/>
  <c r="I12" i="25" s="1"/>
  <c r="I24" i="25" a="1"/>
  <c r="I24" i="25" s="1"/>
  <c r="I36" i="25" a="1"/>
  <c r="I36" i="25" s="1"/>
  <c r="I48" i="25" a="1"/>
  <c r="I48" i="25" s="1"/>
  <c r="I60" i="25" a="1"/>
  <c r="I60" i="25" s="1"/>
  <c r="I72" i="25" a="1"/>
  <c r="I72" i="25" s="1"/>
  <c r="I84" i="25" a="1"/>
  <c r="I84" i="25" s="1"/>
  <c r="G108" i="25" a="1"/>
  <c r="G108" i="25" s="1"/>
  <c r="L108" i="25" s="1"/>
  <c r="G120" i="25" a="1"/>
  <c r="G120" i="25" s="1"/>
  <c r="L120" i="25" s="1"/>
  <c r="G24" i="25" a="1"/>
  <c r="G24" i="25" s="1"/>
  <c r="L24" i="25" s="1"/>
  <c r="G48" i="25" a="1"/>
  <c r="G48" i="25" s="1"/>
  <c r="L48" i="25" s="1"/>
  <c r="G60" i="25" a="1"/>
  <c r="G60" i="25" s="1"/>
  <c r="L60" i="25" s="1"/>
  <c r="G12" i="25" a="1"/>
  <c r="G12" i="25" s="1"/>
  <c r="L12" i="25" s="1"/>
  <c r="G72" i="25" a="1"/>
  <c r="G72" i="25" s="1"/>
  <c r="L72" i="25" s="1"/>
  <c r="G96" i="25" a="1"/>
  <c r="G96" i="25" s="1"/>
  <c r="L96" i="25" s="1"/>
  <c r="G36" i="25" a="1"/>
  <c r="G36" i="25" s="1"/>
  <c r="L36" i="25" s="1"/>
  <c r="G84" i="25" a="1"/>
  <c r="G84" i="25" s="1"/>
  <c r="L84" i="25" s="1"/>
  <c r="G53" i="25" a="1"/>
  <c r="G53" i="25" s="1"/>
  <c r="L53" i="25" s="1"/>
  <c r="G65" i="25" a="1"/>
  <c r="G65" i="25" s="1"/>
  <c r="L65" i="25" s="1"/>
  <c r="G29" i="25" a="1"/>
  <c r="G29" i="25" s="1"/>
  <c r="L29" i="25" s="1"/>
  <c r="G89" i="25" a="1"/>
  <c r="G89" i="25" s="1"/>
  <c r="L89" i="25" s="1"/>
  <c r="G77" i="25" a="1"/>
  <c r="G77" i="25" s="1"/>
  <c r="L77" i="25" s="1"/>
  <c r="G17" i="25" a="1"/>
  <c r="G17" i="25" s="1"/>
  <c r="L17" i="25" s="1"/>
  <c r="G101" i="25" a="1"/>
  <c r="G101" i="25" s="1"/>
  <c r="L101" i="25" s="1"/>
  <c r="G113" i="25" a="1"/>
  <c r="G113" i="25" s="1"/>
  <c r="L113" i="25" s="1"/>
  <c r="G125" i="25" a="1"/>
  <c r="G125" i="25" s="1"/>
  <c r="L125" i="25" s="1"/>
  <c r="G41" i="25" a="1"/>
  <c r="G41" i="25" s="1"/>
  <c r="L41" i="25" s="1"/>
  <c r="N57" i="25"/>
  <c r="N93" i="25"/>
  <c r="E5" i="14"/>
  <c r="N59" i="25"/>
  <c r="N129" i="25"/>
  <c r="Y5" i="14"/>
  <c r="N15" i="25"/>
  <c r="Q5" i="14"/>
  <c r="AA5" i="14"/>
  <c r="O5" i="14"/>
  <c r="G5" i="14"/>
  <c r="W5" i="14"/>
  <c r="M5" i="14"/>
  <c r="U5" i="14"/>
  <c r="I5" i="14"/>
  <c r="K5" i="14"/>
  <c r="S5" i="14"/>
  <c r="N107" i="25" l="1"/>
  <c r="N35" i="25"/>
  <c r="N14" i="25"/>
  <c r="N117" i="25"/>
  <c r="N33" i="25"/>
  <c r="N119" i="25"/>
  <c r="N17" i="25"/>
  <c r="N105" i="25"/>
  <c r="L47" i="25"/>
  <c r="N47" i="25"/>
  <c r="N11" i="25"/>
  <c r="L83" i="25"/>
  <c r="N83" i="25"/>
  <c r="L23" i="25"/>
  <c r="N23" i="25"/>
  <c r="L21" i="25"/>
  <c r="N21" i="25"/>
  <c r="L95" i="25"/>
  <c r="N95" i="25"/>
  <c r="L45" i="25"/>
  <c r="N45" i="25"/>
  <c r="L81" i="25"/>
  <c r="N81" i="25"/>
  <c r="L69" i="25"/>
  <c r="N69" i="25"/>
  <c r="N22" i="25"/>
  <c r="N12" i="25"/>
  <c r="N16" i="25"/>
  <c r="N20" i="25"/>
  <c r="N71" i="25"/>
  <c r="N18" i="25"/>
  <c r="N13" i="25"/>
  <c r="N19" i="25"/>
  <c r="N29" i="25"/>
  <c r="N120" i="25"/>
  <c r="N102" i="25"/>
  <c r="N66" i="25"/>
  <c r="N50" i="25"/>
  <c r="N85" i="25"/>
  <c r="N55" i="25"/>
  <c r="N75" i="25"/>
  <c r="N113" i="25"/>
  <c r="N84" i="25"/>
  <c r="N30" i="25"/>
  <c r="N122" i="25"/>
  <c r="N40" i="25"/>
  <c r="N49" i="25"/>
  <c r="N87" i="25"/>
  <c r="N92" i="25"/>
  <c r="N118" i="25"/>
  <c r="N65" i="25"/>
  <c r="N86" i="25"/>
  <c r="N100" i="25"/>
  <c r="N63" i="25"/>
  <c r="N27" i="25"/>
  <c r="N68" i="25"/>
  <c r="N101" i="25"/>
  <c r="N60" i="25"/>
  <c r="N24" i="25"/>
  <c r="N114" i="25"/>
  <c r="N26" i="25"/>
  <c r="N106" i="25"/>
  <c r="N25" i="25"/>
  <c r="N91" i="25"/>
  <c r="N88" i="25"/>
  <c r="N130" i="25"/>
  <c r="N37" i="25"/>
  <c r="N109" i="25"/>
  <c r="N31" i="25"/>
  <c r="N39" i="25"/>
  <c r="N96" i="25"/>
  <c r="N62" i="25"/>
  <c r="N73" i="25"/>
  <c r="N34" i="25"/>
  <c r="N77" i="25"/>
  <c r="N36" i="25"/>
  <c r="N78" i="25"/>
  <c r="N74" i="25"/>
  <c r="N98" i="25"/>
  <c r="N97" i="25"/>
  <c r="N127" i="25"/>
  <c r="N43" i="25"/>
  <c r="N123" i="25"/>
  <c r="N80" i="25"/>
  <c r="N104" i="25"/>
  <c r="N58" i="25"/>
  <c r="N41" i="25"/>
  <c r="N126" i="25"/>
  <c r="N124" i="25"/>
  <c r="N67" i="25"/>
  <c r="N115" i="25"/>
  <c r="N32" i="25"/>
  <c r="N128" i="25"/>
  <c r="N94" i="25"/>
  <c r="N53" i="25"/>
  <c r="N72" i="25"/>
  <c r="N110" i="25"/>
  <c r="N112" i="25"/>
  <c r="N61" i="25"/>
  <c r="N79" i="25"/>
  <c r="N111" i="25"/>
  <c r="N44" i="25"/>
  <c r="N70" i="25"/>
  <c r="N89" i="25"/>
  <c r="N42" i="25"/>
  <c r="N38" i="25"/>
  <c r="N28" i="25"/>
  <c r="N64" i="25"/>
  <c r="N51" i="25"/>
  <c r="N116" i="25"/>
  <c r="N125" i="25"/>
  <c r="N48" i="25"/>
  <c r="N54" i="25"/>
  <c r="N76" i="25"/>
  <c r="N121" i="25"/>
  <c r="N103" i="25"/>
  <c r="N99" i="25"/>
  <c r="N56" i="25"/>
  <c r="N82" i="25"/>
  <c r="N46" i="25"/>
  <c r="N108" i="25"/>
  <c r="N90" i="25"/>
  <c r="N52" i="25"/>
  <c r="CQ36" i="25" l="1"/>
  <c r="DB36" i="25"/>
  <c r="CS36" i="25"/>
  <c r="DB37" i="25"/>
  <c r="CS37" i="25"/>
  <c r="CX36" i="25"/>
  <c r="CQ37" i="25"/>
  <c r="CX37" i="25"/>
  <c r="CT32" i="25"/>
  <c r="CQ32" i="25"/>
  <c r="F11" i="28" s="1"/>
  <c r="CQ33" i="25"/>
  <c r="I11" i="28" s="1"/>
  <c r="CU36" i="25"/>
  <c r="CY37" i="25"/>
  <c r="CU37" i="25"/>
  <c r="CY36" i="25"/>
  <c r="CT36" i="25"/>
  <c r="CZ36" i="25"/>
  <c r="CT37" i="25"/>
  <c r="CZ37" i="25"/>
  <c r="CQ31" i="25"/>
  <c r="C11" i="28" s="1"/>
  <c r="DA37" i="25"/>
  <c r="CV37" i="25"/>
  <c r="DA36" i="25"/>
  <c r="CV36" i="25"/>
  <c r="CR37" i="25"/>
  <c r="CW36" i="25"/>
  <c r="CR36" i="25"/>
  <c r="CW37" i="25"/>
  <c r="CT33" i="25"/>
  <c r="DB38" i="25" l="1"/>
  <c r="CX38" i="25"/>
  <c r="CZ38" i="25"/>
  <c r="CQ38" i="25"/>
  <c r="CV38" i="25"/>
  <c r="CW38" i="25"/>
  <c r="CS38" i="25"/>
  <c r="CY38" i="25"/>
  <c r="CR38" i="25"/>
  <c r="CU38" i="25"/>
  <c r="DA38" i="25"/>
  <c r="CT38" i="25"/>
  <c r="D9" i="25"/>
  <c r="O122" i="25" l="1"/>
  <c r="O102" i="25"/>
  <c r="O36" i="25"/>
  <c r="O65" i="25"/>
  <c r="O95" i="25"/>
  <c r="O83" i="25"/>
  <c r="O40" i="25"/>
  <c r="O81" i="25"/>
  <c r="O79" i="25"/>
  <c r="O78" i="25"/>
  <c r="O90" i="25"/>
  <c r="O52" i="25"/>
  <c r="O115" i="25"/>
  <c r="O87" i="25"/>
  <c r="O43" i="25"/>
  <c r="O113" i="25"/>
  <c r="O60" i="25"/>
  <c r="O80" i="25"/>
  <c r="O30" i="25"/>
  <c r="O62" i="25"/>
  <c r="O28" i="25"/>
  <c r="O127" i="25"/>
  <c r="O118" i="25"/>
  <c r="O56" i="25"/>
  <c r="O45" i="25"/>
  <c r="O75" i="25"/>
  <c r="O63" i="25"/>
  <c r="O99" i="25"/>
  <c r="O109" i="25"/>
  <c r="O29" i="25"/>
  <c r="O112" i="25"/>
  <c r="O48" i="25"/>
  <c r="O50" i="25"/>
  <c r="O114" i="25"/>
  <c r="O37" i="25"/>
  <c r="O116" i="25"/>
  <c r="O44" i="25"/>
  <c r="O125" i="25"/>
  <c r="O32" i="25"/>
  <c r="O31" i="25"/>
  <c r="O71" i="25"/>
  <c r="O86" i="25"/>
  <c r="O49" i="25"/>
  <c r="O111" i="25"/>
  <c r="O82" i="25"/>
  <c r="O67" i="25"/>
  <c r="O129" i="25"/>
  <c r="O25" i="25"/>
  <c r="O106" i="25"/>
  <c r="O54" i="25"/>
  <c r="O34" i="25"/>
  <c r="O76" i="25"/>
  <c r="O128" i="25"/>
  <c r="O84" i="25"/>
  <c r="O104" i="25"/>
  <c r="O51" i="25"/>
  <c r="O91" i="25"/>
  <c r="O89" i="25"/>
  <c r="O64" i="25"/>
  <c r="O97" i="25"/>
  <c r="O53" i="25"/>
  <c r="O124" i="25"/>
  <c r="O93" i="25"/>
  <c r="O39" i="25"/>
  <c r="O117" i="25"/>
  <c r="O55" i="25"/>
  <c r="O85" i="25"/>
  <c r="O73" i="25"/>
  <c r="O72" i="25"/>
  <c r="O121" i="25"/>
  <c r="O69" i="25"/>
  <c r="O120" i="25"/>
  <c r="O38" i="25"/>
  <c r="O130" i="25"/>
  <c r="O26" i="25"/>
  <c r="O108" i="25"/>
  <c r="O88" i="25"/>
  <c r="O33" i="25"/>
  <c r="O41" i="25"/>
  <c r="O92" i="25"/>
  <c r="O42" i="25"/>
  <c r="O59" i="25"/>
  <c r="O74" i="25"/>
  <c r="O94" i="25"/>
  <c r="O77" i="25"/>
  <c r="O35" i="25"/>
  <c r="O66" i="25"/>
  <c r="O23" i="25"/>
  <c r="O123" i="25"/>
  <c r="O46" i="25"/>
  <c r="O47" i="25"/>
  <c r="O27" i="25"/>
  <c r="O70" i="25"/>
  <c r="O100" i="25"/>
  <c r="O58" i="25"/>
  <c r="O68" i="25"/>
  <c r="O105" i="25"/>
  <c r="O98" i="25"/>
  <c r="O61" i="25"/>
  <c r="O101" i="25"/>
  <c r="O110" i="25"/>
  <c r="O57" i="25"/>
  <c r="O107" i="25"/>
  <c r="O96" i="25"/>
  <c r="O24" i="25"/>
  <c r="O103" i="25"/>
  <c r="O119" i="25"/>
  <c r="O126" i="25"/>
  <c r="R12" i="25"/>
  <c r="R13" i="25"/>
  <c r="R14" i="25"/>
  <c r="R15" i="25"/>
  <c r="R16" i="25"/>
  <c r="R17" i="25"/>
  <c r="R18" i="25"/>
  <c r="R19" i="25"/>
  <c r="R20" i="25"/>
  <c r="R11" i="25"/>
  <c r="O18" i="25"/>
  <c r="O19" i="25"/>
  <c r="O15" i="25"/>
  <c r="O20" i="25"/>
  <c r="O17" i="25"/>
  <c r="O14" i="25"/>
  <c r="O12" i="25"/>
  <c r="O22" i="25"/>
  <c r="O21" i="25"/>
  <c r="O16" i="25"/>
  <c r="O13" i="25"/>
  <c r="BE6" i="25"/>
  <c r="CK12" i="25"/>
  <c r="CK13" i="25"/>
  <c r="CN13" i="25" s="1"/>
  <c r="DK14" i="25"/>
  <c r="CS15" i="25"/>
  <c r="U6" i="25" s="1"/>
  <c r="DK15" i="25"/>
  <c r="DK16" i="25"/>
  <c r="DK17" i="25"/>
  <c r="DK18" i="25"/>
  <c r="DK19" i="25"/>
  <c r="DK20" i="25"/>
  <c r="DK21" i="25"/>
  <c r="DK22" i="25"/>
  <c r="DK23" i="25"/>
  <c r="DK24" i="25"/>
  <c r="DK25" i="25"/>
  <c r="DK26" i="25"/>
  <c r="DK27" i="25"/>
  <c r="O11" i="25" l="1"/>
  <c r="CZ16" i="25"/>
  <c r="DC16" i="25" s="1"/>
  <c r="CZ11" i="25"/>
  <c r="DC11" i="25" s="1"/>
  <c r="CZ12" i="25"/>
  <c r="DC12" i="25" s="1"/>
  <c r="CZ13" i="25"/>
  <c r="DC13" i="25" s="1"/>
  <c r="CZ14" i="25"/>
  <c r="DC14" i="25" s="1"/>
  <c r="CZ15" i="25"/>
  <c r="DC15" i="25" s="1"/>
  <c r="DK28" i="25"/>
  <c r="AR8" i="25"/>
  <c r="AR11" i="25" s="1" a="1"/>
  <c r="AR11" i="25" s="1"/>
  <c r="Y8" i="25"/>
  <c r="CK14" i="25"/>
  <c r="C12" i="7" s="1"/>
  <c r="AI8" i="25"/>
  <c r="AI14" i="25" s="1" a="1"/>
  <c r="AI14" i="25" s="1"/>
  <c r="T8" i="25"/>
  <c r="T11" i="25" s="1" a="1"/>
  <c r="T11" i="25" s="1"/>
  <c r="S8" i="25"/>
  <c r="AJ8" i="25"/>
  <c r="AJ11" i="25" s="1" a="1"/>
  <c r="AJ11" i="25" s="1"/>
  <c r="AG8" i="25"/>
  <c r="AG11" i="25" s="1" a="1"/>
  <c r="AG11" i="25" s="1"/>
  <c r="AB8" i="25"/>
  <c r="AB11" i="25" s="1" a="1"/>
  <c r="AB11" i="25" s="1"/>
  <c r="AQ8" i="25"/>
  <c r="AQ11" i="25" s="1" a="1"/>
  <c r="AQ11" i="25" s="1"/>
  <c r="AO8" i="25"/>
  <c r="AO11" i="25" s="1" a="1"/>
  <c r="AO11" i="25" s="1"/>
  <c r="U8" i="25"/>
  <c r="U11" i="25" s="1" a="1"/>
  <c r="U11" i="25" s="1"/>
  <c r="AA8" i="25"/>
  <c r="AA11" i="25" s="1" a="1"/>
  <c r="AA11" i="25" s="1"/>
  <c r="AW8" i="25"/>
  <c r="CN12" i="25"/>
  <c r="AP8" i="25"/>
  <c r="AP11" i="25" s="1" a="1"/>
  <c r="AP11" i="25" s="1"/>
  <c r="AH8" i="25"/>
  <c r="AH11" i="25" s="1" a="1"/>
  <c r="AH11" i="25" s="1"/>
  <c r="Z8" i="25"/>
  <c r="Z11" i="25" s="1" a="1"/>
  <c r="Z11" i="25" s="1"/>
  <c r="AV8" i="25"/>
  <c r="AV11" i="25" s="1" a="1"/>
  <c r="AV11" i="25" s="1"/>
  <c r="AN8" i="25"/>
  <c r="AN11" i="25" s="1" a="1"/>
  <c r="AN11" i="25" s="1"/>
  <c r="AF8" i="25"/>
  <c r="AF11" i="25" s="1" a="1"/>
  <c r="AF11" i="25" s="1"/>
  <c r="X8" i="25"/>
  <c r="X11" i="25" s="1" a="1"/>
  <c r="X11" i="25" s="1"/>
  <c r="AU8" i="25"/>
  <c r="AU11" i="25" s="1" a="1"/>
  <c r="AU11" i="25" s="1"/>
  <c r="AM8" i="25"/>
  <c r="AE8" i="25"/>
  <c r="W8" i="25"/>
  <c r="AZ6" i="25"/>
  <c r="BC6" i="25" s="1"/>
  <c r="AT8" i="25"/>
  <c r="AT11" i="25" s="1" a="1"/>
  <c r="AT11" i="25" s="1"/>
  <c r="AL8" i="25"/>
  <c r="AL11" i="25" s="1" a="1"/>
  <c r="AL11" i="25" s="1"/>
  <c r="AD8" i="25"/>
  <c r="AD11" i="25" s="1" a="1"/>
  <c r="AD11" i="25" s="1"/>
  <c r="V8" i="25"/>
  <c r="V11" i="25" s="1" a="1"/>
  <c r="V11" i="25" s="1"/>
  <c r="AS8" i="25"/>
  <c r="AS11" i="25" s="1" a="1"/>
  <c r="AS11" i="25" s="1"/>
  <c r="AK8" i="25"/>
  <c r="AK11" i="25" s="1" a="1"/>
  <c r="AK11" i="25" s="1"/>
  <c r="AC8" i="25"/>
  <c r="AC11" i="25" s="1" a="1"/>
  <c r="AC11" i="25" s="1"/>
  <c r="C21" i="7" l="1" a="1"/>
  <c r="C21" i="7" s="1"/>
  <c r="C20" i="7" a="1"/>
  <c r="C20" i="7" s="1"/>
  <c r="C19" i="7" a="1"/>
  <c r="C19" i="7" s="1"/>
  <c r="C17" i="7" a="1"/>
  <c r="C17" i="7" s="1"/>
  <c r="C22" i="7" a="1"/>
  <c r="C22" i="7" s="1"/>
  <c r="C15" i="7" a="1"/>
  <c r="C15" i="7" s="1"/>
  <c r="C14" i="7" a="1"/>
  <c r="C14" i="7" s="1"/>
  <c r="C18" i="7" a="1"/>
  <c r="C18" i="7" s="1"/>
  <c r="C16" i="7" a="1"/>
  <c r="C16" i="7" s="1"/>
  <c r="C23" i="7" a="1"/>
  <c r="C23" i="7" s="1"/>
  <c r="DB13" i="25"/>
  <c r="DB12" i="25"/>
  <c r="DB11" i="25"/>
  <c r="S11" i="25" a="1"/>
  <c r="S11" i="25" s="1"/>
  <c r="S20" i="25" a="1"/>
  <c r="S20" i="25" s="1"/>
  <c r="T14" i="25" a="1"/>
  <c r="T14" i="25" s="1"/>
  <c r="AS17" i="25" a="1"/>
  <c r="AS17" i="25" s="1"/>
  <c r="Z16" i="25" a="1"/>
  <c r="Z16" i="25" s="1"/>
  <c r="AQ14" i="25" a="1"/>
  <c r="AQ14" i="25" s="1"/>
  <c r="AR17" i="25" a="1"/>
  <c r="AR17" i="25" s="1"/>
  <c r="AU16" i="25" a="1"/>
  <c r="AU16" i="25" s="1"/>
  <c r="U17" i="25" a="1"/>
  <c r="U17" i="25" s="1"/>
  <c r="AK16" i="25" a="1"/>
  <c r="AK16" i="25" s="1"/>
  <c r="AF17" i="25" a="1"/>
  <c r="AF17" i="25" s="1"/>
  <c r="S13" i="25" a="1"/>
  <c r="S13" i="25" s="1"/>
  <c r="AP16" i="25" a="1"/>
  <c r="AP16" i="25" s="1"/>
  <c r="AL12" i="25" a="1"/>
  <c r="AL12" i="25" s="1"/>
  <c r="AL18" i="25" a="1"/>
  <c r="AL18" i="25" s="1"/>
  <c r="AB17" i="25" a="1"/>
  <c r="AB17" i="25" s="1"/>
  <c r="AT20" i="25" a="1"/>
  <c r="AT20" i="25" s="1"/>
  <c r="AD16" i="25" a="1"/>
  <c r="AD16" i="25" s="1"/>
  <c r="Z12" i="25" a="1"/>
  <c r="Z12" i="25" s="1"/>
  <c r="AT15" i="25" a="1"/>
  <c r="AT15" i="25" s="1"/>
  <c r="AV18" i="25" a="1"/>
  <c r="AV18" i="25" s="1"/>
  <c r="X17" i="25" a="1"/>
  <c r="X17" i="25" s="1"/>
  <c r="V20" i="25" a="1"/>
  <c r="V20" i="25" s="1"/>
  <c r="AG12" i="25" a="1"/>
  <c r="AG12" i="25" s="1"/>
  <c r="AO15" i="25" a="1"/>
  <c r="AO15" i="25" s="1"/>
  <c r="X18" i="25" a="1"/>
  <c r="X18" i="25" s="1"/>
  <c r="AU17" i="25" a="1"/>
  <c r="AU17" i="25" s="1"/>
  <c r="AG20" i="25" a="1"/>
  <c r="AG20" i="25" s="1"/>
  <c r="U12" i="25" a="1"/>
  <c r="U12" i="25" s="1"/>
  <c r="AS18" i="25" a="1"/>
  <c r="AS18" i="25" s="1"/>
  <c r="U20" i="25" a="1"/>
  <c r="U20" i="25" s="1"/>
  <c r="AP19" i="25" a="1"/>
  <c r="AP19" i="25" s="1"/>
  <c r="AU14" i="25" a="1"/>
  <c r="AU14" i="25" s="1"/>
  <c r="AR18" i="25" a="1"/>
  <c r="AR18" i="25" s="1"/>
  <c r="AK20" i="25" a="1"/>
  <c r="AK20" i="25" s="1"/>
  <c r="AO19" i="25" a="1"/>
  <c r="AO19" i="25" s="1"/>
  <c r="AK14" i="25" a="1"/>
  <c r="AK14" i="25" s="1"/>
  <c r="AF18" i="25" a="1"/>
  <c r="AF18" i="25" s="1"/>
  <c r="AH19" i="25" a="1"/>
  <c r="AH19" i="25" s="1"/>
  <c r="AV14" i="25" a="1"/>
  <c r="AV14" i="25" s="1"/>
  <c r="T18" i="25" a="1"/>
  <c r="T18" i="25" s="1"/>
  <c r="V19" i="25" a="1"/>
  <c r="V19" i="25" s="1"/>
  <c r="AF14" i="25" a="1"/>
  <c r="AF14" i="25" s="1"/>
  <c r="AE11" i="25" a="1"/>
  <c r="AE11" i="25" s="1"/>
  <c r="AE15" i="25" a="1"/>
  <c r="AE15" i="25" s="1"/>
  <c r="AE16" i="25" a="1"/>
  <c r="AE16" i="25" s="1"/>
  <c r="AE20" i="25" a="1"/>
  <c r="AE20" i="25" s="1"/>
  <c r="AE19" i="25" a="1"/>
  <c r="AE19" i="25" s="1"/>
  <c r="AE18" i="25" a="1"/>
  <c r="AE18" i="25" s="1"/>
  <c r="AE14" i="25" a="1"/>
  <c r="AE14" i="25" s="1"/>
  <c r="Y14" i="25" a="1"/>
  <c r="Y14" i="25" s="1"/>
  <c r="AI13" i="25" a="1"/>
  <c r="AI13" i="25" s="1"/>
  <c r="AE13" i="25" a="1"/>
  <c r="AE13" i="25" s="1"/>
  <c r="AE12" i="25" a="1"/>
  <c r="AE12" i="25" s="1"/>
  <c r="AM11" i="25" a="1"/>
  <c r="AM11" i="25" s="1"/>
  <c r="AM12" i="25" a="1"/>
  <c r="AM12" i="25" s="1"/>
  <c r="AM16" i="25" a="1"/>
  <c r="AM16" i="25" s="1"/>
  <c r="AM20" i="25" a="1"/>
  <c r="AM20" i="25" s="1"/>
  <c r="AM17" i="25" a="1"/>
  <c r="AM17" i="25" s="1"/>
  <c r="AM19" i="25" a="1"/>
  <c r="AM19" i="25" s="1"/>
  <c r="AM13" i="25" a="1"/>
  <c r="AM13" i="25" s="1"/>
  <c r="AM18" i="25" a="1"/>
  <c r="AM18" i="25" s="1"/>
  <c r="AM14" i="25" a="1"/>
  <c r="AM14" i="25" s="1"/>
  <c r="AM15" i="25" a="1"/>
  <c r="AM15" i="25" s="1"/>
  <c r="AW11" i="25" a="1"/>
  <c r="AW11" i="25" s="1"/>
  <c r="AW14" i="25" a="1"/>
  <c r="AW14" i="25" s="1"/>
  <c r="AW12" i="25" a="1"/>
  <c r="AW12" i="25" s="1"/>
  <c r="AW18" i="25" a="1"/>
  <c r="AW18" i="25" s="1"/>
  <c r="AW19" i="25" a="1"/>
  <c r="AW19" i="25" s="1"/>
  <c r="AW15" i="25" a="1"/>
  <c r="AW15" i="25" s="1"/>
  <c r="AW13" i="25" a="1"/>
  <c r="AW13" i="25" s="1"/>
  <c r="AW17" i="25" a="1"/>
  <c r="AW17" i="25" s="1"/>
  <c r="AW20" i="25" a="1"/>
  <c r="AW20" i="25" s="1"/>
  <c r="Y11" i="25" a="1"/>
  <c r="Y11" i="25" s="1"/>
  <c r="Y19" i="25" a="1"/>
  <c r="Y19" i="25" s="1"/>
  <c r="Y18" i="25" a="1"/>
  <c r="Y18" i="25" s="1"/>
  <c r="Y20" i="25" a="1"/>
  <c r="Y20" i="25" s="1"/>
  <c r="Y13" i="25" a="1"/>
  <c r="Y13" i="25" s="1"/>
  <c r="Y12" i="25" a="1"/>
  <c r="Y12" i="25" s="1"/>
  <c r="Y15" i="25" a="1"/>
  <c r="Y15" i="25" s="1"/>
  <c r="Y17" i="25" a="1"/>
  <c r="Y17" i="25" s="1"/>
  <c r="Y16" i="25" a="1"/>
  <c r="Y16" i="25" s="1"/>
  <c r="W11" i="25" a="1"/>
  <c r="W11" i="25" s="1"/>
  <c r="W19" i="25" a="1"/>
  <c r="W19" i="25" s="1"/>
  <c r="W12" i="25" a="1"/>
  <c r="W12" i="25" s="1"/>
  <c r="W20" i="25" a="1"/>
  <c r="W20" i="25" s="1"/>
  <c r="W18" i="25" a="1"/>
  <c r="W18" i="25" s="1"/>
  <c r="W13" i="25" a="1"/>
  <c r="W13" i="25" s="1"/>
  <c r="W16" i="25" a="1"/>
  <c r="W16" i="25" s="1"/>
  <c r="W17" i="25" a="1"/>
  <c r="W17" i="25" s="1"/>
  <c r="W15" i="25" a="1"/>
  <c r="W15" i="25" s="1"/>
  <c r="AI11" i="25" a="1"/>
  <c r="AI11" i="25" s="1"/>
  <c r="AI16" i="25" a="1"/>
  <c r="AI16" i="25" s="1"/>
  <c r="AI17" i="25" a="1"/>
  <c r="AI17" i="25" s="1"/>
  <c r="AI20" i="25" a="1"/>
  <c r="AI20" i="25" s="1"/>
  <c r="AI12" i="25" a="1"/>
  <c r="AI12" i="25" s="1"/>
  <c r="AI18" i="25" a="1"/>
  <c r="AI18" i="25" s="1"/>
  <c r="AI15" i="25" a="1"/>
  <c r="AI15" i="25" s="1"/>
  <c r="AI19" i="25" a="1"/>
  <c r="AI19" i="25" s="1"/>
  <c r="W14" i="25" a="1"/>
  <c r="W14" i="25" s="1"/>
  <c r="AE17" i="25" a="1"/>
  <c r="AE17" i="25" s="1"/>
  <c r="AW16" i="25" a="1"/>
  <c r="AW16" i="25" s="1"/>
  <c r="AB20" i="25" a="1"/>
  <c r="AB20" i="25" s="1"/>
  <c r="AS20" i="25" a="1"/>
  <c r="AS20" i="25" s="1"/>
  <c r="AU13" i="25" a="1"/>
  <c r="AU13" i="25" s="1"/>
  <c r="AQ13" i="25" a="1"/>
  <c r="AQ13" i="25" s="1"/>
  <c r="AF16" i="25" a="1"/>
  <c r="AF16" i="25" s="1"/>
  <c r="AG16" i="25" a="1"/>
  <c r="AG16" i="25" s="1"/>
  <c r="S16" i="25" a="1"/>
  <c r="S16" i="25" s="1"/>
  <c r="S19" i="25" a="1"/>
  <c r="S19" i="25" s="1"/>
  <c r="AT19" i="25" a="1"/>
  <c r="AT19" i="25" s="1"/>
  <c r="AF12" i="25" a="1"/>
  <c r="AF12" i="25" s="1"/>
  <c r="AA12" i="25" a="1"/>
  <c r="AA12" i="25" s="1"/>
  <c r="AS12" i="25" a="1"/>
  <c r="AS12" i="25" s="1"/>
  <c r="S15" i="25" a="1"/>
  <c r="S15" i="25" s="1"/>
  <c r="V15" i="25" a="1"/>
  <c r="V15" i="25" s="1"/>
  <c r="AC15" i="25" a="1"/>
  <c r="AC15" i="25" s="1"/>
  <c r="AP14" i="25" a="1"/>
  <c r="AP14" i="25" s="1"/>
  <c r="AJ14" i="25" a="1"/>
  <c r="AJ14" i="25" s="1"/>
  <c r="AK18" i="25" a="1"/>
  <c r="AK18" i="25" s="1"/>
  <c r="U18" i="25" a="1"/>
  <c r="U18" i="25" s="1"/>
  <c r="AO18" i="25" a="1"/>
  <c r="AO18" i="25" s="1"/>
  <c r="T17" i="25" a="1"/>
  <c r="T17" i="25" s="1"/>
  <c r="Z17" i="25" a="1"/>
  <c r="Z17" i="25" s="1"/>
  <c r="AQ20" i="25" a="1"/>
  <c r="AQ20" i="25" s="1"/>
  <c r="AR20" i="25" a="1"/>
  <c r="AR20" i="25" s="1"/>
  <c r="AT13" i="25" a="1"/>
  <c r="AT13" i="25" s="1"/>
  <c r="AO13" i="25" a="1"/>
  <c r="AO13" i="25" s="1"/>
  <c r="AO16" i="25" a="1"/>
  <c r="AO16" i="25" s="1"/>
  <c r="AD19" i="25" a="1"/>
  <c r="AD19" i="25" s="1"/>
  <c r="AL19" i="25" a="1"/>
  <c r="AL19" i="25" s="1"/>
  <c r="AS19" i="25" a="1"/>
  <c r="AS19" i="25" s="1"/>
  <c r="T12" i="25" a="1"/>
  <c r="T12" i="25" s="1"/>
  <c r="AV12" i="25" a="1"/>
  <c r="AV12" i="25" s="1"/>
  <c r="AS15" i="25" a="1"/>
  <c r="AS15" i="25" s="1"/>
  <c r="AL15" i="25" a="1"/>
  <c r="AL15" i="25" s="1"/>
  <c r="AO14" i="25" a="1"/>
  <c r="AO14" i="25" s="1"/>
  <c r="X14" i="25" a="1"/>
  <c r="X14" i="25" s="1"/>
  <c r="S14" i="25" a="1"/>
  <c r="S14" i="25" s="1"/>
  <c r="AP18" i="25" a="1"/>
  <c r="AP18" i="25" s="1"/>
  <c r="AQ18" i="25" a="1"/>
  <c r="AQ18" i="25" s="1"/>
  <c r="AC18" i="25" a="1"/>
  <c r="AC18" i="25" s="1"/>
  <c r="AP17" i="25" a="1"/>
  <c r="AP17" i="25" s="1"/>
  <c r="AT17" i="25" a="1"/>
  <c r="AT17" i="25" s="1"/>
  <c r="AF20" i="25" a="1"/>
  <c r="AF20" i="25" s="1"/>
  <c r="AH13" i="25" a="1"/>
  <c r="AH13" i="25" s="1"/>
  <c r="AC13" i="25" a="1"/>
  <c r="AC13" i="25" s="1"/>
  <c r="AS16" i="25" a="1"/>
  <c r="AS16" i="25" s="1"/>
  <c r="AV16" i="25" a="1"/>
  <c r="AV16" i="25" s="1"/>
  <c r="AC16" i="25" a="1"/>
  <c r="AC16" i="25" s="1"/>
  <c r="AJ19" i="25" a="1"/>
  <c r="AJ19" i="25" s="1"/>
  <c r="AG19" i="25" a="1"/>
  <c r="AG19" i="25" s="1"/>
  <c r="S12" i="25" a="1"/>
  <c r="S12" i="25" s="1"/>
  <c r="AJ12" i="25" a="1"/>
  <c r="AJ12" i="25" s="1"/>
  <c r="AH15" i="25" a="1"/>
  <c r="AH15" i="25" s="1"/>
  <c r="AP15" i="25" a="1"/>
  <c r="AP15" i="25" s="1"/>
  <c r="Z15" i="25" a="1"/>
  <c r="Z15" i="25" s="1"/>
  <c r="AN14" i="25" a="1"/>
  <c r="AN14" i="25" s="1"/>
  <c r="AT14" i="25" a="1"/>
  <c r="AT14" i="25" s="1"/>
  <c r="AJ18" i="25" a="1"/>
  <c r="AJ18" i="25" s="1"/>
  <c r="S18" i="25" a="1"/>
  <c r="S18" i="25" s="1"/>
  <c r="AN18" i="25" a="1"/>
  <c r="AN18" i="25" s="1"/>
  <c r="AD17" i="25" a="1"/>
  <c r="AD17" i="25" s="1"/>
  <c r="AH17" i="25" a="1"/>
  <c r="AH17" i="25" s="1"/>
  <c r="AO20" i="25" a="1"/>
  <c r="AO20" i="25" s="1"/>
  <c r="T20" i="25" a="1"/>
  <c r="T20" i="25" s="1"/>
  <c r="AV13" i="25" a="1"/>
  <c r="AV13" i="25" s="1"/>
  <c r="V13" i="25" a="1"/>
  <c r="V13" i="25" s="1"/>
  <c r="AN13" i="25" a="1"/>
  <c r="AN13" i="25" s="1"/>
  <c r="U16" i="25" a="1"/>
  <c r="U16" i="25" s="1"/>
  <c r="AJ16" i="25" a="1"/>
  <c r="AJ16" i="25" s="1"/>
  <c r="AC19" i="25" a="1"/>
  <c r="AC19" i="25" s="1"/>
  <c r="AN19" i="25" a="1"/>
  <c r="AN19" i="25" s="1"/>
  <c r="U19" i="25" a="1"/>
  <c r="U19" i="25" s="1"/>
  <c r="AP12" i="25" a="1"/>
  <c r="AP12" i="25" s="1"/>
  <c r="X12" i="25" a="1"/>
  <c r="X12" i="25" s="1"/>
  <c r="AN15" i="25" a="1"/>
  <c r="AN15" i="25" s="1"/>
  <c r="AB14" i="25" a="1"/>
  <c r="AB14" i="25" s="1"/>
  <c r="AH14" i="25" a="1"/>
  <c r="AH14" i="25" s="1"/>
  <c r="AG18" i="25" a="1"/>
  <c r="AG18" i="25" s="1"/>
  <c r="AU18" i="25" a="1"/>
  <c r="AU18" i="25" s="1"/>
  <c r="AB18" i="25" a="1"/>
  <c r="AB18" i="25" s="1"/>
  <c r="AQ17" i="25" a="1"/>
  <c r="AQ17" i="25" s="1"/>
  <c r="AO17" i="25" a="1"/>
  <c r="AO17" i="25" s="1"/>
  <c r="V17" i="25" a="1"/>
  <c r="V17" i="25" s="1"/>
  <c r="AN20" i="25" a="1"/>
  <c r="AN20" i="25" s="1"/>
  <c r="AP20" i="25" a="1"/>
  <c r="AP20" i="25" s="1"/>
  <c r="AP13" i="25" a="1"/>
  <c r="AP13" i="25" s="1"/>
  <c r="AS13" i="25" a="1"/>
  <c r="AS13" i="25" s="1"/>
  <c r="AB13" i="25" a="1"/>
  <c r="AB13" i="25" s="1"/>
  <c r="AR16" i="25" a="1"/>
  <c r="AR16" i="25" s="1"/>
  <c r="X16" i="25" a="1"/>
  <c r="X16" i="25" s="1"/>
  <c r="Z19" i="25" a="1"/>
  <c r="Z19" i="25" s="1"/>
  <c r="AB19" i="25" a="1"/>
  <c r="AB19" i="25" s="1"/>
  <c r="AR19" i="25" a="1"/>
  <c r="AR19" i="25" s="1"/>
  <c r="AD12" i="25" a="1"/>
  <c r="AD12" i="25" s="1"/>
  <c r="AU12" i="25" a="1"/>
  <c r="AU12" i="25" s="1"/>
  <c r="U15" i="25" a="1"/>
  <c r="U15" i="25" s="1"/>
  <c r="AK15" i="25" a="1"/>
  <c r="AK15" i="25" s="1"/>
  <c r="V14" i="25" a="1"/>
  <c r="V14" i="25" s="1"/>
  <c r="S17" i="25" a="1"/>
  <c r="S17" i="25" s="1"/>
  <c r="AC17" i="25" a="1"/>
  <c r="AC17" i="25" s="1"/>
  <c r="AJ20" i="25" a="1"/>
  <c r="AJ20" i="25" s="1"/>
  <c r="AD20" i="25" a="1"/>
  <c r="AD20" i="25" s="1"/>
  <c r="AK13" i="25" a="1"/>
  <c r="AK13" i="25" s="1"/>
  <c r="AG13" i="25" a="1"/>
  <c r="AG13" i="25" s="1"/>
  <c r="T16" i="25" a="1"/>
  <c r="T16" i="25" s="1"/>
  <c r="AT16" i="25" a="1"/>
  <c r="AT16" i="25" s="1"/>
  <c r="AV19" i="25" a="1"/>
  <c r="AV19" i="25" s="1"/>
  <c r="AF19" i="25" a="1"/>
  <c r="AF19" i="25" s="1"/>
  <c r="AO12" i="25" a="1"/>
  <c r="AO12" i="25" s="1"/>
  <c r="AG15" i="25" a="1"/>
  <c r="AG15" i="25" s="1"/>
  <c r="AR15" i="25" a="1"/>
  <c r="AR15" i="25" s="1"/>
  <c r="AA14" i="25" a="1"/>
  <c r="AA14" i="25" s="1"/>
  <c r="AS14" i="25" a="1"/>
  <c r="AS14" i="25" s="1"/>
  <c r="AD18" i="25" a="1"/>
  <c r="AD18" i="25" s="1"/>
  <c r="AA18" i="25" a="1"/>
  <c r="AA18" i="25" s="1"/>
  <c r="AN17" i="25" a="1"/>
  <c r="AN17" i="25" s="1"/>
  <c r="AJ13" i="25" a="1"/>
  <c r="AJ13" i="25" s="1"/>
  <c r="U13" i="25" a="1"/>
  <c r="U13" i="25" s="1"/>
  <c r="AA13" i="25" a="1"/>
  <c r="AA13" i="25" s="1"/>
  <c r="AN16" i="25" a="1"/>
  <c r="AN16" i="25" s="1"/>
  <c r="AH16" i="25" a="1"/>
  <c r="AH16" i="25" s="1"/>
  <c r="X19" i="25" a="1"/>
  <c r="X19" i="25" s="1"/>
  <c r="AA19" i="25" a="1"/>
  <c r="AA19" i="25" s="1"/>
  <c r="T19" i="25" a="1"/>
  <c r="T19" i="25" s="1"/>
  <c r="AR12" i="25" a="1"/>
  <c r="AR12" i="25" s="1"/>
  <c r="AC12" i="25" a="1"/>
  <c r="AC12" i="25" s="1"/>
  <c r="AD15" i="25" a="1"/>
  <c r="AD15" i="25" s="1"/>
  <c r="AF15" i="25" a="1"/>
  <c r="AF15" i="25" s="1"/>
  <c r="AV15" i="25" a="1"/>
  <c r="AV15" i="25" s="1"/>
  <c r="AL14" i="25" a="1"/>
  <c r="AL14" i="25" s="1"/>
  <c r="AG14" i="25" a="1"/>
  <c r="AG14" i="25" s="1"/>
  <c r="Z18" i="25" a="1"/>
  <c r="Z18" i="25" s="1"/>
  <c r="AT18" i="25" a="1"/>
  <c r="AT18" i="25" s="1"/>
  <c r="AL17" i="25" a="1"/>
  <c r="AL17" i="25" s="1"/>
  <c r="AA17" i="25" a="1"/>
  <c r="AA17" i="25" s="1"/>
  <c r="X20" i="25" a="1"/>
  <c r="X20" i="25" s="1"/>
  <c r="AH20" i="25" a="1"/>
  <c r="AH20" i="25" s="1"/>
  <c r="AA20" i="25" a="1"/>
  <c r="AA20" i="25" s="1"/>
  <c r="AD13" i="25" a="1"/>
  <c r="AD13" i="25" s="1"/>
  <c r="AR13" i="25" a="1"/>
  <c r="AR13" i="25" s="1"/>
  <c r="AL13" i="25" a="1"/>
  <c r="AL13" i="25" s="1"/>
  <c r="V16" i="25" a="1"/>
  <c r="V16" i="25" s="1"/>
  <c r="AU19" i="25" a="1"/>
  <c r="AU19" i="25" s="1"/>
  <c r="AQ12" i="25" a="1"/>
  <c r="AQ12" i="25" s="1"/>
  <c r="AN12" i="25" a="1"/>
  <c r="AN12" i="25" s="1"/>
  <c r="AT12" i="25" a="1"/>
  <c r="AT12" i="25" s="1"/>
  <c r="AB15" i="25" a="1"/>
  <c r="AB15" i="25" s="1"/>
  <c r="T15" i="25" a="1"/>
  <c r="T15" i="25" s="1"/>
  <c r="AJ15" i="25" a="1"/>
  <c r="AJ15" i="25" s="1"/>
  <c r="AC14" i="25" a="1"/>
  <c r="AC14" i="25" s="1"/>
  <c r="Z14" i="25" a="1"/>
  <c r="Z14" i="25" s="1"/>
  <c r="U14" i="25" a="1"/>
  <c r="U14" i="25" s="1"/>
  <c r="AH18" i="25" a="1"/>
  <c r="AH18" i="25" s="1"/>
  <c r="AK17" i="25" a="1"/>
  <c r="AK17" i="25" s="1"/>
  <c r="AV17" i="25" a="1"/>
  <c r="AV17" i="25" s="1"/>
  <c r="AV20" i="25" a="1"/>
  <c r="AV20" i="25" s="1"/>
  <c r="AL20" i="25" a="1"/>
  <c r="AL20" i="25" s="1"/>
  <c r="AF13" i="25" a="1"/>
  <c r="AF13" i="25" s="1"/>
  <c r="Z13" i="25" a="1"/>
  <c r="Z13" i="25" s="1"/>
  <c r="AB16" i="25" a="1"/>
  <c r="AB16" i="25" s="1"/>
  <c r="AL16" i="25" a="1"/>
  <c r="AL16" i="25" s="1"/>
  <c r="AQ16" i="25" a="1"/>
  <c r="AQ16" i="25" s="1"/>
  <c r="AK19" i="25" a="1"/>
  <c r="AK19" i="25" s="1"/>
  <c r="AB12" i="25" a="1"/>
  <c r="AB12" i="25" s="1"/>
  <c r="AH12" i="25" a="1"/>
  <c r="AH12" i="25" s="1"/>
  <c r="AA15" i="25" a="1"/>
  <c r="AA15" i="25" s="1"/>
  <c r="AQ15" i="25" a="1"/>
  <c r="AQ15" i="25" s="1"/>
  <c r="X15" i="25" a="1"/>
  <c r="X15" i="25" s="1"/>
  <c r="AD14" i="25" a="1"/>
  <c r="AD14" i="25" s="1"/>
  <c r="AR14" i="25" a="1"/>
  <c r="AR14" i="25" s="1"/>
  <c r="V18" i="25" a="1"/>
  <c r="V18" i="25" s="1"/>
  <c r="AG17" i="25" a="1"/>
  <c r="AG17" i="25" s="1"/>
  <c r="AJ17" i="25" a="1"/>
  <c r="AJ17" i="25" s="1"/>
  <c r="AU20" i="25" a="1"/>
  <c r="AU20" i="25" s="1"/>
  <c r="AC20" i="25" a="1"/>
  <c r="AC20" i="25" s="1"/>
  <c r="Z20" i="25" a="1"/>
  <c r="Z20" i="25" s="1"/>
  <c r="X13" i="25" a="1"/>
  <c r="X13" i="25" s="1"/>
  <c r="T13" i="25" a="1"/>
  <c r="T13" i="25" s="1"/>
  <c r="AA16" i="25" a="1"/>
  <c r="AA16" i="25" s="1"/>
  <c r="AQ19" i="25" a="1"/>
  <c r="AQ19" i="25" s="1"/>
  <c r="AK12" i="25" a="1"/>
  <c r="AK12" i="25" s="1"/>
  <c r="V12" i="25" a="1"/>
  <c r="V12" i="25" s="1"/>
  <c r="AU15" i="25" a="1"/>
  <c r="AU15" i="25" s="1"/>
  <c r="CN14" i="25"/>
  <c r="E91" i="7"/>
  <c r="CC8" i="25"/>
  <c r="BD8" i="25"/>
  <c r="BR8" i="25"/>
  <c r="BF8" i="25"/>
  <c r="BU8" i="25"/>
  <c r="AZ8" i="25"/>
  <c r="BJ8" i="25"/>
  <c r="BP8" i="25"/>
  <c r="BM8" i="25"/>
  <c r="CA8" i="25"/>
  <c r="BB8" i="25"/>
  <c r="BV8" i="25"/>
  <c r="BE8" i="25"/>
  <c r="BS8" i="25"/>
  <c r="BY8" i="25"/>
  <c r="BW8" i="25"/>
  <c r="BN8" i="25"/>
  <c r="BK8" i="25"/>
  <c r="BQ8" i="25"/>
  <c r="BO8" i="25"/>
  <c r="CB8" i="25"/>
  <c r="BC8" i="25"/>
  <c r="BI8" i="25"/>
  <c r="BG8" i="25"/>
  <c r="BT8" i="25"/>
  <c r="BX8" i="25"/>
  <c r="BA8" i="25"/>
  <c r="AY8" i="25"/>
  <c r="BL8" i="25"/>
  <c r="BZ8" i="25"/>
  <c r="BH8" i="25"/>
  <c r="DA11" i="25" l="1"/>
  <c r="M10" i="28" s="1"/>
  <c r="N10" i="28"/>
  <c r="DA12" i="25"/>
  <c r="M11" i="28" s="1"/>
  <c r="N11" i="28"/>
  <c r="DA13" i="25"/>
  <c r="M12" i="28" s="1"/>
  <c r="N12" i="28"/>
  <c r="BK11" i="25" a="1"/>
  <c r="BK11" i="25" s="1"/>
  <c r="BK13" i="25" a="1"/>
  <c r="BK13" i="25" s="1"/>
  <c r="BK16" i="25" a="1"/>
  <c r="BK16" i="25" s="1"/>
  <c r="BK17" i="25" a="1"/>
  <c r="BK17" i="25" s="1"/>
  <c r="BK18" i="25" a="1"/>
  <c r="BK18" i="25" s="1"/>
  <c r="BK15" i="25" a="1"/>
  <c r="BK15" i="25" s="1"/>
  <c r="BK14" i="25" a="1"/>
  <c r="BK14" i="25" s="1"/>
  <c r="BK12" i="25" a="1"/>
  <c r="BK12" i="25" s="1"/>
  <c r="BK20" i="25" a="1"/>
  <c r="BK20" i="25" s="1"/>
  <c r="BK19" i="25" a="1"/>
  <c r="BK19" i="25" s="1"/>
  <c r="BA11" i="25" a="1"/>
  <c r="BA11" i="25" s="1"/>
  <c r="BA19" i="25" a="1"/>
  <c r="BA19" i="25" s="1"/>
  <c r="BA17" i="25" a="1"/>
  <c r="BA17" i="25" s="1"/>
  <c r="BA16" i="25" a="1"/>
  <c r="BA16" i="25" s="1"/>
  <c r="BA14" i="25" a="1"/>
  <c r="BA14" i="25" s="1"/>
  <c r="BA12" i="25" a="1"/>
  <c r="BA12" i="25" s="1"/>
  <c r="BA20" i="25" a="1"/>
  <c r="BA20" i="25" s="1"/>
  <c r="BA18" i="25" a="1"/>
  <c r="BA18" i="25" s="1"/>
  <c r="BA15" i="25" a="1"/>
  <c r="BA15" i="25" s="1"/>
  <c r="BA13" i="25" a="1"/>
  <c r="BA13" i="25" s="1"/>
  <c r="BY11" i="25" a="1"/>
  <c r="BY11" i="25" s="1"/>
  <c r="BY18" i="25" a="1"/>
  <c r="BY18" i="25" s="1"/>
  <c r="BY15" i="25" a="1"/>
  <c r="BY15" i="25" s="1"/>
  <c r="BY16" i="25" a="1"/>
  <c r="BY16" i="25" s="1"/>
  <c r="BY17" i="25" a="1"/>
  <c r="BY17" i="25" s="1"/>
  <c r="BY14" i="25" a="1"/>
  <c r="BY14" i="25" s="1"/>
  <c r="BY20" i="25" a="1"/>
  <c r="BY20" i="25" s="1"/>
  <c r="BY12" i="25" a="1"/>
  <c r="BY12" i="25" s="1"/>
  <c r="BY19" i="25" a="1"/>
  <c r="BY19" i="25" s="1"/>
  <c r="BY13" i="25" a="1"/>
  <c r="BY13" i="25" s="1"/>
  <c r="BR11" i="25" a="1"/>
  <c r="BR11" i="25" s="1"/>
  <c r="BR15" i="25" a="1"/>
  <c r="BR15" i="25" s="1"/>
  <c r="BR16" i="25" a="1"/>
  <c r="BR16" i="25" s="1"/>
  <c r="BR13" i="25" a="1"/>
  <c r="BR13" i="25" s="1"/>
  <c r="BR17" i="25" a="1"/>
  <c r="BR17" i="25" s="1"/>
  <c r="BR14" i="25" a="1"/>
  <c r="BR14" i="25" s="1"/>
  <c r="BR12" i="25" a="1"/>
  <c r="BR12" i="25" s="1"/>
  <c r="BR20" i="25" a="1"/>
  <c r="BR20" i="25" s="1"/>
  <c r="BR19" i="25" a="1"/>
  <c r="BR19" i="25" s="1"/>
  <c r="BR18" i="25" a="1"/>
  <c r="BR18" i="25" s="1"/>
  <c r="BL11" i="25" a="1"/>
  <c r="BL11" i="25" s="1"/>
  <c r="BL19" i="25" a="1"/>
  <c r="BL19" i="25" s="1"/>
  <c r="BL16" i="25" a="1"/>
  <c r="BL16" i="25" s="1"/>
  <c r="BL14" i="25" a="1"/>
  <c r="BL14" i="25" s="1"/>
  <c r="BL13" i="25" a="1"/>
  <c r="BL13" i="25" s="1"/>
  <c r="BL17" i="25" a="1"/>
  <c r="BL17" i="25" s="1"/>
  <c r="BL20" i="25" a="1"/>
  <c r="BL20" i="25" s="1"/>
  <c r="BL18" i="25" a="1"/>
  <c r="BL18" i="25" s="1"/>
  <c r="BL15" i="25" a="1"/>
  <c r="BL15" i="25" s="1"/>
  <c r="BL12" i="25" a="1"/>
  <c r="BL12" i="25" s="1"/>
  <c r="BN11" i="25" a="1"/>
  <c r="BN11" i="25" s="1"/>
  <c r="BN16" i="25" a="1"/>
  <c r="BN16" i="25" s="1"/>
  <c r="BN18" i="25" a="1"/>
  <c r="BN18" i="25" s="1"/>
  <c r="BN12" i="25" a="1"/>
  <c r="BN12" i="25" s="1"/>
  <c r="BN15" i="25" a="1"/>
  <c r="BN15" i="25" s="1"/>
  <c r="BN20" i="25" a="1"/>
  <c r="BN20" i="25" s="1"/>
  <c r="BN14" i="25" a="1"/>
  <c r="BN14" i="25" s="1"/>
  <c r="BN19" i="25" a="1"/>
  <c r="BN19" i="25" s="1"/>
  <c r="BN13" i="25" a="1"/>
  <c r="BN13" i="25" s="1"/>
  <c r="BN17" i="25" a="1"/>
  <c r="BN17" i="25" s="1"/>
  <c r="BU11" i="25" a="1"/>
  <c r="BU11" i="25" s="1"/>
  <c r="BU17" i="25" a="1"/>
  <c r="BU17" i="25" s="1"/>
  <c r="BU18" i="25" a="1"/>
  <c r="BU18" i="25" s="1"/>
  <c r="BU13" i="25" a="1"/>
  <c r="BU13" i="25" s="1"/>
  <c r="BU19" i="25" a="1"/>
  <c r="BU19" i="25" s="1"/>
  <c r="BU20" i="25" a="1"/>
  <c r="BU20" i="25" s="1"/>
  <c r="BU14" i="25" a="1"/>
  <c r="BU14" i="25" s="1"/>
  <c r="BU12" i="25" a="1"/>
  <c r="BU12" i="25" s="1"/>
  <c r="BU15" i="25" a="1"/>
  <c r="BU15" i="25" s="1"/>
  <c r="BU16" i="25" a="1"/>
  <c r="BU16" i="25" s="1"/>
  <c r="AY11" i="25" a="1"/>
  <c r="AY11" i="25" s="1"/>
  <c r="AY20" i="25" a="1"/>
  <c r="AY20" i="25" s="1"/>
  <c r="AY14" i="25" a="1"/>
  <c r="AY14" i="25" s="1"/>
  <c r="AY18" i="25" a="1"/>
  <c r="AY18" i="25" s="1"/>
  <c r="AY12" i="25" a="1"/>
  <c r="AY12" i="25" s="1"/>
  <c r="AY16" i="25" a="1"/>
  <c r="AY16" i="25" s="1"/>
  <c r="AY13" i="25" a="1"/>
  <c r="AY13" i="25" s="1"/>
  <c r="AY15" i="25" a="1"/>
  <c r="AY15" i="25" s="1"/>
  <c r="AY19" i="25" a="1"/>
  <c r="AY19" i="25" s="1"/>
  <c r="AY17" i="25" a="1"/>
  <c r="AY17" i="25" s="1"/>
  <c r="BW11" i="25" a="1"/>
  <c r="BW11" i="25" s="1"/>
  <c r="BW19" i="25" a="1"/>
  <c r="BW19" i="25" s="1"/>
  <c r="BW12" i="25" a="1"/>
  <c r="BW12" i="25" s="1"/>
  <c r="BW16" i="25" a="1"/>
  <c r="BW16" i="25" s="1"/>
  <c r="BW20" i="25" a="1"/>
  <c r="BW20" i="25" s="1"/>
  <c r="BW13" i="25" a="1"/>
  <c r="BW13" i="25" s="1"/>
  <c r="BW18" i="25" a="1"/>
  <c r="BW18" i="25" s="1"/>
  <c r="BW15" i="25" a="1"/>
  <c r="BW15" i="25" s="1"/>
  <c r="BW17" i="25" a="1"/>
  <c r="BW17" i="25" s="1"/>
  <c r="BW14" i="25" a="1"/>
  <c r="BW14" i="25" s="1"/>
  <c r="BF11" i="25" a="1"/>
  <c r="BF11" i="25" s="1"/>
  <c r="BF15" i="25" a="1"/>
  <c r="BF15" i="25" s="1"/>
  <c r="BF17" i="25" a="1"/>
  <c r="BF17" i="25" s="1"/>
  <c r="BF16" i="25" a="1"/>
  <c r="BF16" i="25" s="1"/>
  <c r="BF14" i="25" a="1"/>
  <c r="BF14" i="25" s="1"/>
  <c r="BF18" i="25" a="1"/>
  <c r="BF18" i="25" s="1"/>
  <c r="BF19" i="25" a="1"/>
  <c r="BF19" i="25" s="1"/>
  <c r="BF13" i="25" a="1"/>
  <c r="BF13" i="25" s="1"/>
  <c r="BF20" i="25" a="1"/>
  <c r="BF20" i="25" s="1"/>
  <c r="BF12" i="25" a="1"/>
  <c r="BF12" i="25" s="1"/>
  <c r="BT11" i="25" a="1"/>
  <c r="BT11" i="25" s="1"/>
  <c r="BT19" i="25" a="1"/>
  <c r="BT19" i="25" s="1"/>
  <c r="BT17" i="25" a="1"/>
  <c r="BT17" i="25" s="1"/>
  <c r="BT14" i="25" a="1"/>
  <c r="BT14" i="25" s="1"/>
  <c r="BT12" i="25" a="1"/>
  <c r="BT12" i="25" s="1"/>
  <c r="BT15" i="25" a="1"/>
  <c r="BT15" i="25" s="1"/>
  <c r="BT16" i="25" a="1"/>
  <c r="BT16" i="25" s="1"/>
  <c r="BT13" i="25" a="1"/>
  <c r="BT13" i="25" s="1"/>
  <c r="BT20" i="25" a="1"/>
  <c r="BT20" i="25" s="1"/>
  <c r="BT18" i="25" a="1"/>
  <c r="BT18" i="25" s="1"/>
  <c r="BE11" i="25" a="1"/>
  <c r="BE11" i="25" s="1"/>
  <c r="BE19" i="25" a="1"/>
  <c r="BE19" i="25" s="1"/>
  <c r="BE13" i="25" a="1"/>
  <c r="BE13" i="25" s="1"/>
  <c r="BE20" i="25" a="1"/>
  <c r="BE20" i="25" s="1"/>
  <c r="BE16" i="25" a="1"/>
  <c r="BE16" i="25" s="1"/>
  <c r="BE14" i="25" a="1"/>
  <c r="BE14" i="25" s="1"/>
  <c r="BE18" i="25" a="1"/>
  <c r="BE18" i="25" s="1"/>
  <c r="BE12" i="25" a="1"/>
  <c r="BE12" i="25" s="1"/>
  <c r="BE15" i="25" a="1"/>
  <c r="BE15" i="25" s="1"/>
  <c r="BE17" i="25" a="1"/>
  <c r="BE17" i="25" s="1"/>
  <c r="CC11" i="25" a="1"/>
  <c r="CC11" i="25" s="1"/>
  <c r="CC18" i="25" a="1"/>
  <c r="CC18" i="25" s="1"/>
  <c r="CC16" i="25" a="1"/>
  <c r="CC16" i="25" s="1"/>
  <c r="CC15" i="25" a="1"/>
  <c r="CC15" i="25" s="1"/>
  <c r="CC17" i="25" a="1"/>
  <c r="CC17" i="25" s="1"/>
  <c r="CC20" i="25" a="1"/>
  <c r="CC20" i="25" s="1"/>
  <c r="CC14" i="25" a="1"/>
  <c r="CC14" i="25" s="1"/>
  <c r="CC12" i="25" a="1"/>
  <c r="CC12" i="25" s="1"/>
  <c r="CC19" i="25" a="1"/>
  <c r="CC19" i="25" s="1"/>
  <c r="CC13" i="25" a="1"/>
  <c r="CC13" i="25" s="1"/>
  <c r="BX11" i="25" a="1"/>
  <c r="BX11" i="25" s="1"/>
  <c r="BX14" i="25" a="1"/>
  <c r="BX14" i="25" s="1"/>
  <c r="BX20" i="25" a="1"/>
  <c r="BX20" i="25" s="1"/>
  <c r="BX18" i="25" a="1"/>
  <c r="BX18" i="25" s="1"/>
  <c r="BX12" i="25" a="1"/>
  <c r="BX12" i="25" s="1"/>
  <c r="BX19" i="25" a="1"/>
  <c r="BX19" i="25" s="1"/>
  <c r="BX16" i="25" a="1"/>
  <c r="BX16" i="25" s="1"/>
  <c r="BX13" i="25" a="1"/>
  <c r="BX13" i="25" s="1"/>
  <c r="BX15" i="25" a="1"/>
  <c r="BX15" i="25" s="1"/>
  <c r="BX17" i="25" a="1"/>
  <c r="BX17" i="25" s="1"/>
  <c r="BS11" i="25" a="1"/>
  <c r="BS11" i="25" s="1"/>
  <c r="BS15" i="25" a="1"/>
  <c r="BS15" i="25" s="1"/>
  <c r="BS16" i="25" a="1"/>
  <c r="BS16" i="25" s="1"/>
  <c r="BS14" i="25" a="1"/>
  <c r="BS14" i="25" s="1"/>
  <c r="BS12" i="25" a="1"/>
  <c r="BS12" i="25" s="1"/>
  <c r="BS17" i="25" a="1"/>
  <c r="BS17" i="25" s="1"/>
  <c r="BS18" i="25" a="1"/>
  <c r="BS18" i="25" s="1"/>
  <c r="BS20" i="25" a="1"/>
  <c r="BS20" i="25" s="1"/>
  <c r="BS13" i="25" a="1"/>
  <c r="BS13" i="25" s="1"/>
  <c r="BS19" i="25" a="1"/>
  <c r="BS19" i="25" s="1"/>
  <c r="BD11" i="25" a="1"/>
  <c r="BD11" i="25" s="1"/>
  <c r="BD17" i="25" a="1"/>
  <c r="BD17" i="25" s="1"/>
  <c r="BD16" i="25" a="1"/>
  <c r="BD16" i="25" s="1"/>
  <c r="BD18" i="25" a="1"/>
  <c r="BD18" i="25" s="1"/>
  <c r="BD14" i="25" a="1"/>
  <c r="BD14" i="25" s="1"/>
  <c r="BD12" i="25" a="1"/>
  <c r="BD12" i="25" s="1"/>
  <c r="BD15" i="25" a="1"/>
  <c r="BD15" i="25" s="1"/>
  <c r="BD20" i="25" a="1"/>
  <c r="BD20" i="25" s="1"/>
  <c r="BD13" i="25" a="1"/>
  <c r="BD13" i="25" s="1"/>
  <c r="BD19" i="25" a="1"/>
  <c r="BD19" i="25" s="1"/>
  <c r="BZ11" i="25" a="1"/>
  <c r="BZ11" i="25" s="1"/>
  <c r="BZ20" i="25" a="1"/>
  <c r="BZ20" i="25" s="1"/>
  <c r="BZ13" i="25" a="1"/>
  <c r="BZ13" i="25" s="1"/>
  <c r="BZ18" i="25" a="1"/>
  <c r="BZ18" i="25" s="1"/>
  <c r="BZ17" i="25" a="1"/>
  <c r="BZ17" i="25" s="1"/>
  <c r="BZ15" i="25" a="1"/>
  <c r="BZ15" i="25" s="1"/>
  <c r="BZ16" i="25" a="1"/>
  <c r="BZ16" i="25" s="1"/>
  <c r="BZ14" i="25" a="1"/>
  <c r="BZ14" i="25" s="1"/>
  <c r="BZ12" i="25" a="1"/>
  <c r="BZ12" i="25" s="1"/>
  <c r="BZ19" i="25" a="1"/>
  <c r="BZ19" i="25" s="1"/>
  <c r="AZ11" i="25" a="1"/>
  <c r="AZ11" i="25" s="1"/>
  <c r="AZ17" i="25" a="1"/>
  <c r="AZ17" i="25" s="1"/>
  <c r="AZ14" i="25" a="1"/>
  <c r="AZ14" i="25" s="1"/>
  <c r="AZ12" i="25" a="1"/>
  <c r="AZ12" i="25" s="1"/>
  <c r="AZ18" i="25" a="1"/>
  <c r="AZ18" i="25" s="1"/>
  <c r="AZ20" i="25" a="1"/>
  <c r="AZ20" i="25" s="1"/>
  <c r="AZ15" i="25" a="1"/>
  <c r="AZ15" i="25" s="1"/>
  <c r="AZ13" i="25" a="1"/>
  <c r="AZ13" i="25" s="1"/>
  <c r="AZ19" i="25" a="1"/>
  <c r="AZ19" i="25" s="1"/>
  <c r="AZ16" i="25" a="1"/>
  <c r="AZ16" i="25" s="1"/>
  <c r="BG11" i="25" a="1"/>
  <c r="BG11" i="25" s="1"/>
  <c r="BG16" i="25" a="1"/>
  <c r="BG16" i="25" s="1"/>
  <c r="BG14" i="25" a="1"/>
  <c r="BG14" i="25" s="1"/>
  <c r="BG12" i="25" a="1"/>
  <c r="BG12" i="25" s="1"/>
  <c r="BG18" i="25" a="1"/>
  <c r="BG18" i="25" s="1"/>
  <c r="BG17" i="25" a="1"/>
  <c r="BG17" i="25" s="1"/>
  <c r="BG15" i="25" a="1"/>
  <c r="BG15" i="25" s="1"/>
  <c r="BG13" i="25" a="1"/>
  <c r="BG13" i="25" s="1"/>
  <c r="BG19" i="25" a="1"/>
  <c r="BG19" i="25" s="1"/>
  <c r="BG20" i="25" a="1"/>
  <c r="BG20" i="25" s="1"/>
  <c r="BV11" i="25" a="1"/>
  <c r="BV11" i="25" s="1"/>
  <c r="BV15" i="25" a="1"/>
  <c r="BV15" i="25" s="1"/>
  <c r="BV16" i="25" a="1"/>
  <c r="BV16" i="25" s="1"/>
  <c r="BV20" i="25" a="1"/>
  <c r="BV20" i="25" s="1"/>
  <c r="BV17" i="25" a="1"/>
  <c r="BV17" i="25" s="1"/>
  <c r="BV18" i="25" a="1"/>
  <c r="BV18" i="25" s="1"/>
  <c r="BV13" i="25" a="1"/>
  <c r="BV13" i="25" s="1"/>
  <c r="BV14" i="25" a="1"/>
  <c r="BV14" i="25" s="1"/>
  <c r="BV12" i="25" a="1"/>
  <c r="BV12" i="25" s="1"/>
  <c r="BV19" i="25" a="1"/>
  <c r="BV19" i="25" s="1"/>
  <c r="BI11" i="25" a="1"/>
  <c r="BI11" i="25" s="1"/>
  <c r="BI14" i="25" a="1"/>
  <c r="BI14" i="25" s="1"/>
  <c r="BI12" i="25" a="1"/>
  <c r="BI12" i="25" s="1"/>
  <c r="BI16" i="25" a="1"/>
  <c r="BI16" i="25" s="1"/>
  <c r="BI13" i="25" a="1"/>
  <c r="BI13" i="25" s="1"/>
  <c r="BI17" i="25" a="1"/>
  <c r="BI17" i="25" s="1"/>
  <c r="BI15" i="25" a="1"/>
  <c r="BI15" i="25" s="1"/>
  <c r="BI19" i="25" a="1"/>
  <c r="BI19" i="25" s="1"/>
  <c r="BI18" i="25" a="1"/>
  <c r="BI18" i="25" s="1"/>
  <c r="BI20" i="25" a="1"/>
  <c r="BI20" i="25" s="1"/>
  <c r="BB11" i="25" a="1"/>
  <c r="BB11" i="25" s="1"/>
  <c r="BB15" i="25" a="1"/>
  <c r="BB15" i="25" s="1"/>
  <c r="BB13" i="25" a="1"/>
  <c r="BB13" i="25" s="1"/>
  <c r="BB20" i="25" a="1"/>
  <c r="BB20" i="25" s="1"/>
  <c r="BB19" i="25" a="1"/>
  <c r="BB19" i="25" s="1"/>
  <c r="BB16" i="25" a="1"/>
  <c r="BB16" i="25" s="1"/>
  <c r="BB17" i="25" a="1"/>
  <c r="BB17" i="25" s="1"/>
  <c r="BB12" i="25" a="1"/>
  <c r="BB12" i="25" s="1"/>
  <c r="BB18" i="25" a="1"/>
  <c r="BB18" i="25" s="1"/>
  <c r="BB14" i="25" a="1"/>
  <c r="BB14" i="25" s="1"/>
  <c r="BC11" i="25" a="1"/>
  <c r="BC11" i="25" s="1"/>
  <c r="BC12" i="25" a="1"/>
  <c r="BC12" i="25" s="1"/>
  <c r="BC16" i="25" a="1"/>
  <c r="BC16" i="25" s="1"/>
  <c r="BC17" i="25" a="1"/>
  <c r="BC17" i="25" s="1"/>
  <c r="BC18" i="25" a="1"/>
  <c r="BC18" i="25" s="1"/>
  <c r="BC14" i="25" a="1"/>
  <c r="BC14" i="25" s="1"/>
  <c r="BC15" i="25" a="1"/>
  <c r="BC15" i="25" s="1"/>
  <c r="BC13" i="25" a="1"/>
  <c r="BC13" i="25" s="1"/>
  <c r="BC20" i="25" a="1"/>
  <c r="BC20" i="25" s="1"/>
  <c r="BC19" i="25" a="1"/>
  <c r="BC19" i="25" s="1"/>
  <c r="CA11" i="25" a="1"/>
  <c r="CA11" i="25" s="1"/>
  <c r="CA12" i="25" a="1"/>
  <c r="CA12" i="25" s="1"/>
  <c r="CA20" i="25" a="1"/>
  <c r="CA20" i="25" s="1"/>
  <c r="CA19" i="25" a="1"/>
  <c r="CA19" i="25" s="1"/>
  <c r="CA18" i="25" a="1"/>
  <c r="CA18" i="25" s="1"/>
  <c r="CA13" i="25" a="1"/>
  <c r="CA13" i="25" s="1"/>
  <c r="CA15" i="25" a="1"/>
  <c r="CA15" i="25" s="1"/>
  <c r="CA16" i="25" a="1"/>
  <c r="CA16" i="25" s="1"/>
  <c r="CA17" i="25" a="1"/>
  <c r="CA17" i="25" s="1"/>
  <c r="CA14" i="25" a="1"/>
  <c r="CA14" i="25" s="1"/>
  <c r="CB11" i="25" a="1"/>
  <c r="CB11" i="25" s="1"/>
  <c r="CB13" i="25" a="1"/>
  <c r="CB13" i="25" s="1"/>
  <c r="CB17" i="25" a="1"/>
  <c r="CB17" i="25" s="1"/>
  <c r="CB14" i="25" a="1"/>
  <c r="CB14" i="25" s="1"/>
  <c r="CB20" i="25" a="1"/>
  <c r="CB20" i="25" s="1"/>
  <c r="CB19" i="25" a="1"/>
  <c r="CB19" i="25" s="1"/>
  <c r="CB12" i="25" a="1"/>
  <c r="CB12" i="25" s="1"/>
  <c r="CB15" i="25" a="1"/>
  <c r="CB15" i="25" s="1"/>
  <c r="CB16" i="25" a="1"/>
  <c r="CB16" i="25" s="1"/>
  <c r="CB18" i="25" a="1"/>
  <c r="CB18" i="25" s="1"/>
  <c r="BM11" i="25" a="1"/>
  <c r="BM11" i="25" s="1"/>
  <c r="BM14" i="25" a="1"/>
  <c r="BM14" i="25" s="1"/>
  <c r="BM15" i="25" a="1"/>
  <c r="BM15" i="25" s="1"/>
  <c r="BM12" i="25" a="1"/>
  <c r="BM12" i="25" s="1"/>
  <c r="BM16" i="25" a="1"/>
  <c r="BM16" i="25" s="1"/>
  <c r="BM20" i="25" a="1"/>
  <c r="BM20" i="25" s="1"/>
  <c r="BM19" i="25" a="1"/>
  <c r="BM19" i="25" s="1"/>
  <c r="BM13" i="25" a="1"/>
  <c r="BM13" i="25" s="1"/>
  <c r="BM17" i="25" a="1"/>
  <c r="BM17" i="25" s="1"/>
  <c r="BM18" i="25" a="1"/>
  <c r="BM18" i="25" s="1"/>
  <c r="BO11" i="25" a="1"/>
  <c r="BO11" i="25" s="1"/>
  <c r="BO13" i="25" a="1"/>
  <c r="BO13" i="25" s="1"/>
  <c r="BO17" i="25" a="1"/>
  <c r="BO17" i="25" s="1"/>
  <c r="BO16" i="25" a="1"/>
  <c r="BO16" i="25" s="1"/>
  <c r="BO18" i="25" a="1"/>
  <c r="BO18" i="25" s="1"/>
  <c r="BO12" i="25" a="1"/>
  <c r="BO12" i="25" s="1"/>
  <c r="BO15" i="25" a="1"/>
  <c r="BO15" i="25" s="1"/>
  <c r="BO14" i="25" a="1"/>
  <c r="BO14" i="25" s="1"/>
  <c r="BO20" i="25" a="1"/>
  <c r="BO20" i="25" s="1"/>
  <c r="BO19" i="25" a="1"/>
  <c r="BO19" i="25" s="1"/>
  <c r="BP11" i="25" a="1"/>
  <c r="BP11" i="25" s="1"/>
  <c r="BP19" i="25" a="1"/>
  <c r="BP19" i="25" s="1"/>
  <c r="BP17" i="25" a="1"/>
  <c r="BP17" i="25" s="1"/>
  <c r="BP13" i="25" a="1"/>
  <c r="BP13" i="25" s="1"/>
  <c r="BP16" i="25" a="1"/>
  <c r="BP16" i="25" s="1"/>
  <c r="BP18" i="25" a="1"/>
  <c r="BP18" i="25" s="1"/>
  <c r="BP12" i="25" a="1"/>
  <c r="BP12" i="25" s="1"/>
  <c r="BP20" i="25" a="1"/>
  <c r="BP20" i="25" s="1"/>
  <c r="BP14" i="25" a="1"/>
  <c r="BP14" i="25" s="1"/>
  <c r="BP15" i="25" a="1"/>
  <c r="BP15" i="25" s="1"/>
  <c r="BH11" i="25" a="1"/>
  <c r="BH11" i="25" s="1"/>
  <c r="BH16" i="25" a="1"/>
  <c r="BH16" i="25" s="1"/>
  <c r="BH12" i="25" a="1"/>
  <c r="BH12" i="25" s="1"/>
  <c r="BH14" i="25" a="1"/>
  <c r="BH14" i="25" s="1"/>
  <c r="BH20" i="25" a="1"/>
  <c r="BH20" i="25" s="1"/>
  <c r="BH15" i="25" a="1"/>
  <c r="BH15" i="25" s="1"/>
  <c r="BH17" i="25" a="1"/>
  <c r="BH17" i="25" s="1"/>
  <c r="BH13" i="25" a="1"/>
  <c r="BH13" i="25" s="1"/>
  <c r="BH18" i="25" a="1"/>
  <c r="BH18" i="25" s="1"/>
  <c r="BH19" i="25" a="1"/>
  <c r="BH19" i="25" s="1"/>
  <c r="BQ11" i="25" a="1"/>
  <c r="BQ11" i="25" s="1"/>
  <c r="BQ15" i="25" a="1"/>
  <c r="BQ15" i="25" s="1"/>
  <c r="BQ17" i="25" a="1"/>
  <c r="BQ17" i="25" s="1"/>
  <c r="BQ14" i="25" a="1"/>
  <c r="BQ14" i="25" s="1"/>
  <c r="BQ12" i="25" a="1"/>
  <c r="BQ12" i="25" s="1"/>
  <c r="BQ20" i="25" a="1"/>
  <c r="BQ20" i="25" s="1"/>
  <c r="BQ19" i="25" a="1"/>
  <c r="BQ19" i="25" s="1"/>
  <c r="BQ13" i="25" a="1"/>
  <c r="BQ13" i="25" s="1"/>
  <c r="BQ18" i="25" a="1"/>
  <c r="BQ18" i="25" s="1"/>
  <c r="BQ16" i="25" a="1"/>
  <c r="BQ16" i="25" s="1"/>
  <c r="BJ11" i="25" a="1"/>
  <c r="BJ11" i="25" s="1"/>
  <c r="BJ19" i="25" a="1"/>
  <c r="BJ19" i="25" s="1"/>
  <c r="BJ20" i="25" a="1"/>
  <c r="BJ20" i="25" s="1"/>
  <c r="BJ18" i="25" a="1"/>
  <c r="BJ18" i="25" s="1"/>
  <c r="BJ14" i="25" a="1"/>
  <c r="BJ14" i="25" s="1"/>
  <c r="BJ12" i="25" a="1"/>
  <c r="BJ12" i="25" s="1"/>
  <c r="BJ16" i="25" a="1"/>
  <c r="BJ16" i="25" s="1"/>
  <c r="BJ17" i="25" a="1"/>
  <c r="BJ17" i="25" s="1"/>
  <c r="BJ13" i="25" a="1"/>
  <c r="BJ13" i="25" s="1"/>
  <c r="BJ15" i="25" a="1"/>
  <c r="BJ15" i="25" s="1"/>
  <c r="C97" i="7" l="1"/>
  <c r="C100" i="7" l="1" a="1"/>
  <c r="C100" i="7" s="1"/>
  <c r="C101" i="7" a="1"/>
  <c r="C101" i="7" s="1"/>
  <c r="C108" i="7" a="1"/>
  <c r="C108" i="7" s="1"/>
  <c r="C103" i="7" a="1"/>
  <c r="C103" i="7" s="1"/>
  <c r="C106" i="7" a="1"/>
  <c r="C106" i="7" s="1"/>
  <c r="C104" i="7" a="1"/>
  <c r="C104" i="7" s="1"/>
  <c r="C99" i="7" a="1"/>
  <c r="C99" i="7" s="1"/>
  <c r="C105" i="7" a="1"/>
  <c r="C105" i="7" s="1"/>
  <c r="C107" i="7" a="1"/>
  <c r="C107" i="7" s="1"/>
  <c r="C102" i="7" a="1"/>
  <c r="C102" i="7" s="1"/>
  <c r="E97" i="7"/>
  <c r="E12" i="7"/>
  <c r="E101" i="7" l="1" a="1"/>
  <c r="E101" i="7" s="1"/>
  <c r="E104" i="7" a="1"/>
  <c r="E104" i="7" s="1"/>
  <c r="E99" i="7" a="1"/>
  <c r="E99" i="7" s="1"/>
  <c r="E107" i="7" a="1"/>
  <c r="E107" i="7" s="1"/>
  <c r="E102" i="7" a="1"/>
  <c r="E102" i="7" s="1"/>
  <c r="E105" i="7" a="1"/>
  <c r="E105" i="7" s="1"/>
  <c r="E100" i="7" a="1"/>
  <c r="E100" i="7" s="1"/>
  <c r="E106" i="7" a="1"/>
  <c r="E106" i="7" s="1"/>
  <c r="E108" i="7" a="1"/>
  <c r="E108" i="7" s="1"/>
  <c r="E103" i="7" a="1"/>
  <c r="E103" i="7" s="1"/>
  <c r="E22" i="7" a="1"/>
  <c r="E22" i="7" s="1"/>
  <c r="E15" i="7" a="1"/>
  <c r="E15" i="7" s="1"/>
  <c r="E20" i="7" a="1"/>
  <c r="E20" i="7" s="1"/>
  <c r="E18" i="7" a="1"/>
  <c r="E18" i="7" s="1"/>
  <c r="E23" i="7" a="1"/>
  <c r="E23" i="7" s="1"/>
  <c r="E16" i="7" a="1"/>
  <c r="E16" i="7" s="1"/>
  <c r="E21" i="7" a="1"/>
  <c r="E21" i="7" s="1"/>
  <c r="E17" i="7" a="1"/>
  <c r="E17" i="7" s="1"/>
  <c r="E14" i="7" a="1"/>
  <c r="E14" i="7" s="1"/>
  <c r="E19" i="7" a="1"/>
  <c r="E19" i="7" s="1"/>
  <c r="G97" i="7"/>
  <c r="G12" i="7"/>
  <c r="G14" i="7" l="1" a="1"/>
  <c r="G14" i="7" s="1"/>
  <c r="G23" i="7" a="1"/>
  <c r="G23" i="7" s="1"/>
  <c r="G16" i="7" a="1"/>
  <c r="G16" i="7" s="1"/>
  <c r="G21" i="7" a="1"/>
  <c r="G21" i="7" s="1"/>
  <c r="G19" i="7" a="1"/>
  <c r="G19" i="7" s="1"/>
  <c r="G17" i="7" a="1"/>
  <c r="G17" i="7" s="1"/>
  <c r="G18" i="7" a="1"/>
  <c r="G18" i="7" s="1"/>
  <c r="G22" i="7" a="1"/>
  <c r="G22" i="7" s="1"/>
  <c r="G15" i="7" a="1"/>
  <c r="G15" i="7" s="1"/>
  <c r="G20" i="7" a="1"/>
  <c r="G20" i="7" s="1"/>
  <c r="G107" i="7" a="1"/>
  <c r="G107" i="7" s="1"/>
  <c r="G102" i="7" a="1"/>
  <c r="G102" i="7" s="1"/>
  <c r="G105" i="7" a="1"/>
  <c r="G105" i="7" s="1"/>
  <c r="G100" i="7" a="1"/>
  <c r="G100" i="7" s="1"/>
  <c r="G104" i="7" a="1"/>
  <c r="G104" i="7" s="1"/>
  <c r="G108" i="7" a="1"/>
  <c r="G108" i="7" s="1"/>
  <c r="G103" i="7" a="1"/>
  <c r="G103" i="7" s="1"/>
  <c r="G106" i="7" a="1"/>
  <c r="G106" i="7" s="1"/>
  <c r="G101" i="7" a="1"/>
  <c r="G101" i="7" s="1"/>
  <c r="G99" i="7" a="1"/>
  <c r="G99" i="7" s="1"/>
  <c r="I97" i="7"/>
  <c r="I12" i="7"/>
  <c r="I19" i="7" l="1" a="1"/>
  <c r="I19" i="7" s="1"/>
  <c r="I23" i="7" a="1"/>
  <c r="I23" i="7" s="1"/>
  <c r="I17" i="7" a="1"/>
  <c r="I17" i="7" s="1"/>
  <c r="I22" i="7" a="1"/>
  <c r="I22" i="7" s="1"/>
  <c r="I15" i="7" a="1"/>
  <c r="I15" i="7" s="1"/>
  <c r="I20" i="7" a="1"/>
  <c r="I20" i="7" s="1"/>
  <c r="I18" i="7" a="1"/>
  <c r="I18" i="7" s="1"/>
  <c r="I14" i="7" a="1"/>
  <c r="I14" i="7" s="1"/>
  <c r="I16" i="7" a="1"/>
  <c r="I16" i="7" s="1"/>
  <c r="I21" i="7" a="1"/>
  <c r="I21" i="7" s="1"/>
  <c r="I103" i="7" a="1"/>
  <c r="I103" i="7" s="1"/>
  <c r="I106" i="7" a="1"/>
  <c r="I106" i="7" s="1"/>
  <c r="I101" i="7" a="1"/>
  <c r="I101" i="7" s="1"/>
  <c r="I104" i="7" a="1"/>
  <c r="I104" i="7" s="1"/>
  <c r="I99" i="7" a="1"/>
  <c r="I99" i="7" s="1"/>
  <c r="I107" i="7" a="1"/>
  <c r="I107" i="7" s="1"/>
  <c r="I102" i="7" a="1"/>
  <c r="I102" i="7" s="1"/>
  <c r="I108" i="7" a="1"/>
  <c r="I108" i="7" s="1"/>
  <c r="I105" i="7" a="1"/>
  <c r="I105" i="7" s="1"/>
  <c r="I100" i="7" a="1"/>
  <c r="I100" i="7" s="1"/>
  <c r="K97" i="7"/>
  <c r="K12" i="7"/>
  <c r="K23" i="7" l="1" a="1"/>
  <c r="K23" i="7" s="1"/>
  <c r="K21" i="7" a="1"/>
  <c r="K21" i="7" s="1"/>
  <c r="K14" i="7" a="1"/>
  <c r="K14" i="7" s="1"/>
  <c r="K19" i="7" a="1"/>
  <c r="K19" i="7" s="1"/>
  <c r="K16" i="7" a="1"/>
  <c r="K16" i="7" s="1"/>
  <c r="K17" i="7" a="1"/>
  <c r="K17" i="7" s="1"/>
  <c r="K22" i="7" a="1"/>
  <c r="K22" i="7" s="1"/>
  <c r="K18" i="7" a="1"/>
  <c r="K18" i="7" s="1"/>
  <c r="K15" i="7" a="1"/>
  <c r="K15" i="7" s="1"/>
  <c r="K20" i="7" a="1"/>
  <c r="K20" i="7" s="1"/>
  <c r="K101" i="7" a="1"/>
  <c r="K101" i="7" s="1"/>
  <c r="K104" i="7" a="1"/>
  <c r="K104" i="7" s="1"/>
  <c r="K99" i="7" a="1"/>
  <c r="K99" i="7" s="1"/>
  <c r="K102" i="7" a="1"/>
  <c r="K102" i="7" s="1"/>
  <c r="K105" i="7" a="1"/>
  <c r="K105" i="7" s="1"/>
  <c r="K100" i="7" a="1"/>
  <c r="K100" i="7" s="1"/>
  <c r="K108" i="7" a="1"/>
  <c r="K108" i="7" s="1"/>
  <c r="K106" i="7" a="1"/>
  <c r="K106" i="7" s="1"/>
  <c r="K103" i="7" a="1"/>
  <c r="K103" i="7" s="1"/>
  <c r="K107" i="7" a="1"/>
  <c r="K107" i="7" s="1"/>
  <c r="M97" i="7"/>
  <c r="M12" i="7"/>
  <c r="M14" i="7" l="1" a="1"/>
  <c r="M14" i="7" s="1"/>
  <c r="M21" i="7" a="1"/>
  <c r="M21" i="7" s="1"/>
  <c r="M19" i="7" a="1"/>
  <c r="M19" i="7" s="1"/>
  <c r="M17" i="7" a="1"/>
  <c r="M17" i="7" s="1"/>
  <c r="M22" i="7" a="1"/>
  <c r="M22" i="7" s="1"/>
  <c r="M15" i="7" a="1"/>
  <c r="M15" i="7" s="1"/>
  <c r="M20" i="7" a="1"/>
  <c r="M20" i="7" s="1"/>
  <c r="M18" i="7" a="1"/>
  <c r="M18" i="7" s="1"/>
  <c r="M23" i="7" a="1"/>
  <c r="M23" i="7" s="1"/>
  <c r="M16" i="7" a="1"/>
  <c r="M16" i="7" s="1"/>
  <c r="M100" i="7" a="1"/>
  <c r="M100" i="7" s="1"/>
  <c r="M108" i="7" a="1"/>
  <c r="M108" i="7" s="1"/>
  <c r="M103" i="7" a="1"/>
  <c r="M103" i="7" s="1"/>
  <c r="M102" i="7" a="1"/>
  <c r="M102" i="7" s="1"/>
  <c r="M106" i="7" a="1"/>
  <c r="M106" i="7" s="1"/>
  <c r="M101" i="7" a="1"/>
  <c r="M101" i="7" s="1"/>
  <c r="M104" i="7" a="1"/>
  <c r="M104" i="7" s="1"/>
  <c r="M99" i="7" a="1"/>
  <c r="M99" i="7" s="1"/>
  <c r="M107" i="7" a="1"/>
  <c r="M107" i="7" s="1"/>
  <c r="M105" i="7" a="1"/>
  <c r="M105" i="7" s="1"/>
  <c r="O97" i="7"/>
  <c r="O12" i="7"/>
  <c r="O15" i="7" l="1" a="1"/>
  <c r="O15" i="7" s="1"/>
  <c r="O14" i="7" a="1"/>
  <c r="O14" i="7" s="1"/>
  <c r="O20" i="7" a="1"/>
  <c r="O20" i="7" s="1"/>
  <c r="O18" i="7" a="1"/>
  <c r="O18" i="7" s="1"/>
  <c r="O23" i="7" a="1"/>
  <c r="O23" i="7" s="1"/>
  <c r="O16" i="7" a="1"/>
  <c r="O16" i="7" s="1"/>
  <c r="O21" i="7" a="1"/>
  <c r="O21" i="7" s="1"/>
  <c r="O22" i="7" a="1"/>
  <c r="O22" i="7" s="1"/>
  <c r="O19" i="7" a="1"/>
  <c r="O19" i="7" s="1"/>
  <c r="O17" i="7" a="1"/>
  <c r="O17" i="7" s="1"/>
  <c r="O101" i="7" a="1"/>
  <c r="O101" i="7" s="1"/>
  <c r="O104" i="7" a="1"/>
  <c r="O104" i="7" s="1"/>
  <c r="O99" i="7" a="1"/>
  <c r="O99" i="7" s="1"/>
  <c r="O107" i="7" a="1"/>
  <c r="O107" i="7" s="1"/>
  <c r="O102" i="7" a="1"/>
  <c r="O102" i="7" s="1"/>
  <c r="O100" i="7" a="1"/>
  <c r="O100" i="7" s="1"/>
  <c r="O105" i="7" a="1"/>
  <c r="O105" i="7" s="1"/>
  <c r="O106" i="7" a="1"/>
  <c r="O106" i="7" s="1"/>
  <c r="O108" i="7" a="1"/>
  <c r="O108" i="7" s="1"/>
  <c r="O103" i="7" a="1"/>
  <c r="O103" i="7" s="1"/>
  <c r="C110" i="7"/>
  <c r="C25" i="7"/>
  <c r="C30" i="7" l="1" a="1"/>
  <c r="C30" i="7" s="1"/>
  <c r="C28" i="7" a="1"/>
  <c r="C28" i="7" s="1"/>
  <c r="C33" i="7" a="1"/>
  <c r="C33" i="7" s="1"/>
  <c r="C31" i="7" a="1"/>
  <c r="C31" i="7" s="1"/>
  <c r="C36" i="7" a="1"/>
  <c r="C36" i="7" s="1"/>
  <c r="C35" i="7" a="1"/>
  <c r="C35" i="7" s="1"/>
  <c r="C29" i="7" a="1"/>
  <c r="C29" i="7" s="1"/>
  <c r="C32" i="7" a="1"/>
  <c r="C32" i="7" s="1"/>
  <c r="C34" i="7" a="1"/>
  <c r="C34" i="7" s="1"/>
  <c r="C27" i="7" a="1"/>
  <c r="C27" i="7" s="1"/>
  <c r="C116" i="7" a="1"/>
  <c r="C116" i="7" s="1"/>
  <c r="C119" i="7" a="1"/>
  <c r="C119" i="7" s="1"/>
  <c r="C114" i="7" a="1"/>
  <c r="C114" i="7" s="1"/>
  <c r="C117" i="7" a="1"/>
  <c r="C117" i="7" s="1"/>
  <c r="C120" i="7" a="1"/>
  <c r="C120" i="7" s="1"/>
  <c r="C112" i="7" a="1"/>
  <c r="C112" i="7" s="1"/>
  <c r="C115" i="7" a="1"/>
  <c r="C115" i="7" s="1"/>
  <c r="C121" i="7" a="1"/>
  <c r="C121" i="7" s="1"/>
  <c r="C118" i="7" a="1"/>
  <c r="C118" i="7" s="1"/>
  <c r="C113" i="7" a="1"/>
  <c r="C113" i="7" s="1"/>
  <c r="E110" i="7"/>
  <c r="E25" i="7"/>
  <c r="E33" i="7" l="1" a="1"/>
  <c r="E33" i="7" s="1"/>
  <c r="E31" i="7" a="1"/>
  <c r="E31" i="7" s="1"/>
  <c r="E36" i="7" a="1"/>
  <c r="E36" i="7" s="1"/>
  <c r="E28" i="7" a="1"/>
  <c r="E28" i="7" s="1"/>
  <c r="E29" i="7" a="1"/>
  <c r="E29" i="7" s="1"/>
  <c r="E34" i="7" a="1"/>
  <c r="E34" i="7" s="1"/>
  <c r="E27" i="7" a="1"/>
  <c r="E27" i="7" s="1"/>
  <c r="E32" i="7" a="1"/>
  <c r="E32" i="7" s="1"/>
  <c r="E30" i="7" a="1"/>
  <c r="E30" i="7" s="1"/>
  <c r="E35" i="7" a="1"/>
  <c r="E35" i="7" s="1"/>
  <c r="E117" i="7" a="1"/>
  <c r="E117" i="7" s="1"/>
  <c r="E115" i="7" a="1"/>
  <c r="E115" i="7" s="1"/>
  <c r="E118" i="7" a="1"/>
  <c r="E118" i="7" s="1"/>
  <c r="E113" i="7" a="1"/>
  <c r="E113" i="7" s="1"/>
  <c r="E121" i="7" a="1"/>
  <c r="E121" i="7" s="1"/>
  <c r="E116" i="7" a="1"/>
  <c r="E116" i="7" s="1"/>
  <c r="E112" i="7" a="1"/>
  <c r="E112" i="7" s="1"/>
  <c r="E119" i="7" a="1"/>
  <c r="E119" i="7" s="1"/>
  <c r="E114" i="7" a="1"/>
  <c r="E114" i="7" s="1"/>
  <c r="E120" i="7" a="1"/>
  <c r="E120" i="7" s="1"/>
  <c r="G110" i="7"/>
  <c r="G25" i="7"/>
  <c r="G29" i="7" l="1" a="1"/>
  <c r="G29" i="7" s="1"/>
  <c r="G34" i="7" a="1"/>
  <c r="G34" i="7" s="1"/>
  <c r="G27" i="7" a="1"/>
  <c r="G27" i="7" s="1"/>
  <c r="G32" i="7" a="1"/>
  <c r="G32" i="7" s="1"/>
  <c r="G30" i="7" a="1"/>
  <c r="G30" i="7" s="1"/>
  <c r="G35" i="7" a="1"/>
  <c r="G35" i="7" s="1"/>
  <c r="G28" i="7" a="1"/>
  <c r="G28" i="7" s="1"/>
  <c r="G36" i="7" a="1"/>
  <c r="G36" i="7" s="1"/>
  <c r="G33" i="7" a="1"/>
  <c r="G33" i="7" s="1"/>
  <c r="G31" i="7" a="1"/>
  <c r="G31" i="7" s="1"/>
  <c r="G120" i="7" a="1"/>
  <c r="G120" i="7" s="1"/>
  <c r="G119" i="7" a="1"/>
  <c r="G119" i="7" s="1"/>
  <c r="G114" i="7" a="1"/>
  <c r="G114" i="7" s="1"/>
  <c r="G117" i="7" a="1"/>
  <c r="G117" i="7" s="1"/>
  <c r="G112" i="7" a="1"/>
  <c r="G112" i="7" s="1"/>
  <c r="G115" i="7" a="1"/>
  <c r="G115" i="7" s="1"/>
  <c r="G118" i="7" a="1"/>
  <c r="G118" i="7" s="1"/>
  <c r="G116" i="7" a="1"/>
  <c r="G116" i="7" s="1"/>
  <c r="G113" i="7" a="1"/>
  <c r="G113" i="7" s="1"/>
  <c r="G121" i="7" a="1"/>
  <c r="G121" i="7" s="1"/>
  <c r="I110" i="7"/>
  <c r="I25" i="7"/>
  <c r="I35" i="7" l="1" a="1"/>
  <c r="I35" i="7" s="1"/>
  <c r="I28" i="7" a="1"/>
  <c r="I28" i="7" s="1"/>
  <c r="I33" i="7" a="1"/>
  <c r="I33" i="7" s="1"/>
  <c r="I31" i="7" a="1"/>
  <c r="I31" i="7" s="1"/>
  <c r="I36" i="7" a="1"/>
  <c r="I36" i="7" s="1"/>
  <c r="I29" i="7" a="1"/>
  <c r="I29" i="7" s="1"/>
  <c r="I34" i="7" a="1"/>
  <c r="I34" i="7" s="1"/>
  <c r="I30" i="7" a="1"/>
  <c r="I30" i="7" s="1"/>
  <c r="I27" i="7" a="1"/>
  <c r="I27" i="7" s="1"/>
  <c r="I32" i="7" a="1"/>
  <c r="I32" i="7" s="1"/>
  <c r="I120" i="7" a="1"/>
  <c r="I120" i="7" s="1"/>
  <c r="I118" i="7" a="1"/>
  <c r="I118" i="7" s="1"/>
  <c r="I113" i="7" a="1"/>
  <c r="I113" i="7" s="1"/>
  <c r="I121" i="7" a="1"/>
  <c r="I121" i="7" s="1"/>
  <c r="I116" i="7" a="1"/>
  <c r="I116" i="7" s="1"/>
  <c r="I115" i="7" a="1"/>
  <c r="I115" i="7" s="1"/>
  <c r="I119" i="7" a="1"/>
  <c r="I119" i="7" s="1"/>
  <c r="I112" i="7" a="1"/>
  <c r="I112" i="7" s="1"/>
  <c r="I114" i="7" a="1"/>
  <c r="I114" i="7" s="1"/>
  <c r="I117" i="7" a="1"/>
  <c r="I117" i="7" s="1"/>
  <c r="K110" i="7"/>
  <c r="K25" i="7"/>
  <c r="K36" i="7" l="1" a="1"/>
  <c r="K36" i="7" s="1"/>
  <c r="K29" i="7" a="1"/>
  <c r="K29" i="7" s="1"/>
  <c r="K34" i="7" a="1"/>
  <c r="K34" i="7" s="1"/>
  <c r="K27" i="7" a="1"/>
  <c r="K27" i="7" s="1"/>
  <c r="K32" i="7" a="1"/>
  <c r="K32" i="7" s="1"/>
  <c r="K31" i="7" a="1"/>
  <c r="K31" i="7" s="1"/>
  <c r="K30" i="7" a="1"/>
  <c r="K30" i="7" s="1"/>
  <c r="K35" i="7" a="1"/>
  <c r="K35" i="7" s="1"/>
  <c r="K28" i="7" a="1"/>
  <c r="K28" i="7" s="1"/>
  <c r="K33" i="7" a="1"/>
  <c r="K33" i="7" s="1"/>
  <c r="K121" i="7" a="1"/>
  <c r="K121" i="7" s="1"/>
  <c r="K116" i="7" a="1"/>
  <c r="K116" i="7" s="1"/>
  <c r="K119" i="7" a="1"/>
  <c r="K119" i="7" s="1"/>
  <c r="K114" i="7" a="1"/>
  <c r="K114" i="7" s="1"/>
  <c r="K118" i="7" a="1"/>
  <c r="K118" i="7" s="1"/>
  <c r="K117" i="7" a="1"/>
  <c r="K117" i="7" s="1"/>
  <c r="K112" i="7" a="1"/>
  <c r="K112" i="7" s="1"/>
  <c r="K120" i="7" a="1"/>
  <c r="K120" i="7" s="1"/>
  <c r="K115" i="7" a="1"/>
  <c r="K115" i="7" s="1"/>
  <c r="K113" i="7" a="1"/>
  <c r="K113" i="7" s="1"/>
  <c r="M110" i="7"/>
  <c r="M25" i="7"/>
  <c r="M32" i="7" l="1" a="1"/>
  <c r="M32" i="7" s="1"/>
  <c r="M36" i="7" a="1"/>
  <c r="M36" i="7" s="1"/>
  <c r="M30" i="7" a="1"/>
  <c r="M30" i="7" s="1"/>
  <c r="M35" i="7" a="1"/>
  <c r="M35" i="7" s="1"/>
  <c r="M28" i="7" a="1"/>
  <c r="M28" i="7" s="1"/>
  <c r="M33" i="7" a="1"/>
  <c r="M33" i="7" s="1"/>
  <c r="M31" i="7" a="1"/>
  <c r="M31" i="7" s="1"/>
  <c r="M27" i="7" a="1"/>
  <c r="M27" i="7" s="1"/>
  <c r="M29" i="7" a="1"/>
  <c r="M29" i="7" s="1"/>
  <c r="M34" i="7" a="1"/>
  <c r="M34" i="7" s="1"/>
  <c r="M117" i="7" a="1"/>
  <c r="M117" i="7" s="1"/>
  <c r="M112" i="7" a="1"/>
  <c r="M112" i="7" s="1"/>
  <c r="M120" i="7" a="1"/>
  <c r="M120" i="7" s="1"/>
  <c r="M115" i="7" a="1"/>
  <c r="M115" i="7" s="1"/>
  <c r="M118" i="7" a="1"/>
  <c r="M118" i="7" s="1"/>
  <c r="M113" i="7" a="1"/>
  <c r="M113" i="7" s="1"/>
  <c r="M121" i="7" a="1"/>
  <c r="M121" i="7" s="1"/>
  <c r="M114" i="7" a="1"/>
  <c r="M114" i="7" s="1"/>
  <c r="M116" i="7" a="1"/>
  <c r="M116" i="7" s="1"/>
  <c r="M119" i="7" a="1"/>
  <c r="M119" i="7" s="1"/>
  <c r="O110" i="7"/>
  <c r="O25" i="7"/>
  <c r="O33" i="7" l="1" a="1"/>
  <c r="O33" i="7" s="1"/>
  <c r="O31" i="7" a="1"/>
  <c r="O31" i="7" s="1"/>
  <c r="O36" i="7" a="1"/>
  <c r="O36" i="7" s="1"/>
  <c r="O34" i="7" a="1"/>
  <c r="O34" i="7" s="1"/>
  <c r="O27" i="7" a="1"/>
  <c r="O27" i="7" s="1"/>
  <c r="O32" i="7" a="1"/>
  <c r="O32" i="7" s="1"/>
  <c r="O30" i="7" a="1"/>
  <c r="O30" i="7" s="1"/>
  <c r="O29" i="7" a="1"/>
  <c r="O29" i="7" s="1"/>
  <c r="O35" i="7" a="1"/>
  <c r="O35" i="7" s="1"/>
  <c r="O28" i="7" a="1"/>
  <c r="O28" i="7" s="1"/>
  <c r="O118" i="7" a="1"/>
  <c r="O118" i="7" s="1"/>
  <c r="O121" i="7" a="1"/>
  <c r="O121" i="7" s="1"/>
  <c r="O116" i="7" a="1"/>
  <c r="O116" i="7" s="1"/>
  <c r="O119" i="7" a="1"/>
  <c r="O119" i="7" s="1"/>
  <c r="O114" i="7" a="1"/>
  <c r="O114" i="7" s="1"/>
  <c r="O113" i="7" a="1"/>
  <c r="O113" i="7" s="1"/>
  <c r="O117" i="7" a="1"/>
  <c r="O117" i="7" s="1"/>
  <c r="O115" i="7" a="1"/>
  <c r="O115" i="7" s="1"/>
  <c r="O112" i="7" a="1"/>
  <c r="O112" i="7" s="1"/>
  <c r="O120" i="7" a="1"/>
  <c r="O120" i="7" s="1"/>
  <c r="C123" i="7"/>
  <c r="C38" i="7"/>
  <c r="C40" i="7" l="1" a="1"/>
  <c r="C40" i="7" s="1"/>
  <c r="C43" i="7" a="1"/>
  <c r="C43" i="7" s="1"/>
  <c r="C48" i="7" a="1"/>
  <c r="C48" i="7" s="1"/>
  <c r="C41" i="7" a="1"/>
  <c r="C41" i="7" s="1"/>
  <c r="C46" i="7" a="1"/>
  <c r="C46" i="7" s="1"/>
  <c r="C44" i="7" a="1"/>
  <c r="C44" i="7" s="1"/>
  <c r="C49" i="7" a="1"/>
  <c r="C49" i="7" s="1"/>
  <c r="C42" i="7" a="1"/>
  <c r="C42" i="7" s="1"/>
  <c r="C47" i="7" a="1"/>
  <c r="C47" i="7" s="1"/>
  <c r="C45" i="7" a="1"/>
  <c r="C45" i="7" s="1"/>
  <c r="C131" i="7" a="1"/>
  <c r="C131" i="7" s="1"/>
  <c r="C134" i="7" a="1"/>
  <c r="C134" i="7" s="1"/>
  <c r="C126" i="7" a="1"/>
  <c r="C126" i="7" s="1"/>
  <c r="C125" i="7" a="1"/>
  <c r="C125" i="7" s="1"/>
  <c r="C129" i="7" a="1"/>
  <c r="C129" i="7" s="1"/>
  <c r="C132" i="7" a="1"/>
  <c r="C132" i="7" s="1"/>
  <c r="C127" i="7" a="1"/>
  <c r="C127" i="7" s="1"/>
  <c r="C130" i="7" a="1"/>
  <c r="C130" i="7" s="1"/>
  <c r="C133" i="7" a="1"/>
  <c r="C133" i="7" s="1"/>
  <c r="C128" i="7" a="1"/>
  <c r="C128" i="7" s="1"/>
  <c r="E123" i="7"/>
  <c r="E38" i="7"/>
  <c r="E44" i="7" l="1" a="1"/>
  <c r="E44" i="7" s="1"/>
  <c r="E49" i="7" a="1"/>
  <c r="E49" i="7" s="1"/>
  <c r="E43" i="7" a="1"/>
  <c r="E43" i="7" s="1"/>
  <c r="E42" i="7" a="1"/>
  <c r="E42" i="7" s="1"/>
  <c r="E47" i="7" a="1"/>
  <c r="E47" i="7" s="1"/>
  <c r="E40" i="7" a="1"/>
  <c r="E40" i="7" s="1"/>
  <c r="E45" i="7" a="1"/>
  <c r="E45" i="7" s="1"/>
  <c r="E46" i="7" a="1"/>
  <c r="E46" i="7" s="1"/>
  <c r="E48" i="7" a="1"/>
  <c r="E48" i="7" s="1"/>
  <c r="E41" i="7" a="1"/>
  <c r="E41" i="7" s="1"/>
  <c r="E127" i="7" a="1"/>
  <c r="E127" i="7" s="1"/>
  <c r="E130" i="7" a="1"/>
  <c r="E130" i="7" s="1"/>
  <c r="E133" i="7" a="1"/>
  <c r="E133" i="7" s="1"/>
  <c r="E128" i="7" a="1"/>
  <c r="E128" i="7" s="1"/>
  <c r="E125" i="7" a="1"/>
  <c r="E125" i="7" s="1"/>
  <c r="E131" i="7" a="1"/>
  <c r="E131" i="7" s="1"/>
  <c r="E134" i="7" a="1"/>
  <c r="E134" i="7" s="1"/>
  <c r="E132" i="7" a="1"/>
  <c r="E132" i="7" s="1"/>
  <c r="E126" i="7" a="1"/>
  <c r="E126" i="7" s="1"/>
  <c r="E129" i="7" a="1"/>
  <c r="E129" i="7" s="1"/>
  <c r="G123" i="7"/>
  <c r="G38" i="7"/>
  <c r="G40" i="7" l="1" a="1"/>
  <c r="G40" i="7" s="1"/>
  <c r="G45" i="7" a="1"/>
  <c r="G45" i="7" s="1"/>
  <c r="G43" i="7" a="1"/>
  <c r="G43" i="7" s="1"/>
  <c r="G41" i="7" a="1"/>
  <c r="G41" i="7" s="1"/>
  <c r="G46" i="7" a="1"/>
  <c r="G46" i="7" s="1"/>
  <c r="G44" i="7" a="1"/>
  <c r="G44" i="7" s="1"/>
  <c r="G48" i="7" a="1"/>
  <c r="G48" i="7" s="1"/>
  <c r="G47" i="7" a="1"/>
  <c r="G47" i="7" s="1"/>
  <c r="G49" i="7" a="1"/>
  <c r="G49" i="7" s="1"/>
  <c r="G42" i="7" a="1"/>
  <c r="G42" i="7" s="1"/>
  <c r="G133" i="7" a="1"/>
  <c r="G133" i="7" s="1"/>
  <c r="G128" i="7" a="1"/>
  <c r="G128" i="7" s="1"/>
  <c r="G134" i="7" a="1"/>
  <c r="G134" i="7" s="1"/>
  <c r="G125" i="7" a="1"/>
  <c r="G125" i="7" s="1"/>
  <c r="G126" i="7" a="1"/>
  <c r="G126" i="7" s="1"/>
  <c r="G129" i="7" a="1"/>
  <c r="G129" i="7" s="1"/>
  <c r="G132" i="7" a="1"/>
  <c r="G132" i="7" s="1"/>
  <c r="G127" i="7" a="1"/>
  <c r="G127" i="7" s="1"/>
  <c r="G130" i="7" a="1"/>
  <c r="G130" i="7" s="1"/>
  <c r="G131" i="7" a="1"/>
  <c r="G131" i="7" s="1"/>
  <c r="I123" i="7"/>
  <c r="I38" i="7"/>
  <c r="I40" i="7" l="1" a="1"/>
  <c r="I40" i="7" s="1"/>
  <c r="I41" i="7" a="1"/>
  <c r="I41" i="7" s="1"/>
  <c r="I45" i="7" a="1"/>
  <c r="I45" i="7" s="1"/>
  <c r="I43" i="7" a="1"/>
  <c r="I43" i="7" s="1"/>
  <c r="I46" i="7" a="1"/>
  <c r="I46" i="7" s="1"/>
  <c r="I48" i="7" a="1"/>
  <c r="I48" i="7" s="1"/>
  <c r="I44" i="7" a="1"/>
  <c r="I44" i="7" s="1"/>
  <c r="I49" i="7" a="1"/>
  <c r="I49" i="7" s="1"/>
  <c r="I42" i="7" a="1"/>
  <c r="I42" i="7" s="1"/>
  <c r="I47" i="7" a="1"/>
  <c r="I47" i="7" s="1"/>
  <c r="I127" i="7" a="1"/>
  <c r="I127" i="7" s="1"/>
  <c r="I130" i="7" a="1"/>
  <c r="I130" i="7" s="1"/>
  <c r="I133" i="7" a="1"/>
  <c r="I133" i="7" s="1"/>
  <c r="I125" i="7" a="1"/>
  <c r="I125" i="7" s="1"/>
  <c r="I134" i="7" a="1"/>
  <c r="I134" i="7" s="1"/>
  <c r="I128" i="7" a="1"/>
  <c r="I128" i="7" s="1"/>
  <c r="I126" i="7" a="1"/>
  <c r="I126" i="7" s="1"/>
  <c r="I131" i="7" a="1"/>
  <c r="I131" i="7" s="1"/>
  <c r="I132" i="7" a="1"/>
  <c r="I132" i="7" s="1"/>
  <c r="I129" i="7" a="1"/>
  <c r="I129" i="7" s="1"/>
  <c r="K123" i="7"/>
  <c r="K38" i="7"/>
  <c r="K42" i="7" l="1" a="1"/>
  <c r="K42" i="7" s="1"/>
  <c r="K47" i="7" a="1"/>
  <c r="K47" i="7" s="1"/>
  <c r="K40" i="7" a="1"/>
  <c r="K40" i="7" s="1"/>
  <c r="K45" i="7" a="1"/>
  <c r="K45" i="7" s="1"/>
  <c r="K43" i="7" a="1"/>
  <c r="K43" i="7" s="1"/>
  <c r="K48" i="7" a="1"/>
  <c r="K48" i="7" s="1"/>
  <c r="K46" i="7" a="1"/>
  <c r="K46" i="7" s="1"/>
  <c r="K41" i="7" a="1"/>
  <c r="K41" i="7" s="1"/>
  <c r="K49" i="7" a="1"/>
  <c r="K49" i="7" s="1"/>
  <c r="K44" i="7" a="1"/>
  <c r="K44" i="7" s="1"/>
  <c r="K132" i="7" a="1"/>
  <c r="K132" i="7" s="1"/>
  <c r="K127" i="7" a="1"/>
  <c r="K127" i="7" s="1"/>
  <c r="K134" i="7" a="1"/>
  <c r="K134" i="7" s="1"/>
  <c r="K130" i="7" a="1"/>
  <c r="K130" i="7" s="1"/>
  <c r="K126" i="7" a="1"/>
  <c r="K126" i="7" s="1"/>
  <c r="K133" i="7" a="1"/>
  <c r="K133" i="7" s="1"/>
  <c r="K125" i="7" a="1"/>
  <c r="K125" i="7" s="1"/>
  <c r="K131" i="7" a="1"/>
  <c r="K131" i="7" s="1"/>
  <c r="K128" i="7" a="1"/>
  <c r="K128" i="7" s="1"/>
  <c r="K129" i="7" a="1"/>
  <c r="K129" i="7" s="1"/>
  <c r="M123" i="7"/>
  <c r="M38" i="7"/>
  <c r="M44" i="7" l="1" a="1"/>
  <c r="M44" i="7" s="1"/>
  <c r="M46" i="7" a="1"/>
  <c r="M46" i="7" s="1"/>
  <c r="M49" i="7" a="1"/>
  <c r="M49" i="7" s="1"/>
  <c r="M42" i="7" a="1"/>
  <c r="M42" i="7" s="1"/>
  <c r="M47" i="7" a="1"/>
  <c r="M47" i="7" s="1"/>
  <c r="M40" i="7" a="1"/>
  <c r="M40" i="7" s="1"/>
  <c r="M45" i="7" a="1"/>
  <c r="M45" i="7" s="1"/>
  <c r="M43" i="7" a="1"/>
  <c r="M43" i="7" s="1"/>
  <c r="M41" i="7" a="1"/>
  <c r="M41" i="7" s="1"/>
  <c r="M48" i="7" a="1"/>
  <c r="M48" i="7" s="1"/>
  <c r="M131" i="7" a="1"/>
  <c r="M131" i="7" s="1"/>
  <c r="M134" i="7" a="1"/>
  <c r="M134" i="7" s="1"/>
  <c r="M132" i="7" a="1"/>
  <c r="M132" i="7" s="1"/>
  <c r="M127" i="7" a="1"/>
  <c r="M127" i="7" s="1"/>
  <c r="M126" i="7" a="1"/>
  <c r="M126" i="7" s="1"/>
  <c r="M130" i="7" a="1"/>
  <c r="M130" i="7" s="1"/>
  <c r="M133" i="7" a="1"/>
  <c r="M133" i="7" s="1"/>
  <c r="M125" i="7" a="1"/>
  <c r="M125" i="7" s="1"/>
  <c r="M128" i="7" a="1"/>
  <c r="M128" i="7" s="1"/>
  <c r="M129" i="7" a="1"/>
  <c r="M129" i="7" s="1"/>
  <c r="O123" i="7"/>
  <c r="O38" i="7"/>
  <c r="O43" i="7" l="1" a="1"/>
  <c r="O43" i="7" s="1"/>
  <c r="O48" i="7" a="1"/>
  <c r="O48" i="7" s="1"/>
  <c r="O41" i="7" a="1"/>
  <c r="O41" i="7" s="1"/>
  <c r="O49" i="7" a="1"/>
  <c r="O49" i="7" s="1"/>
  <c r="O46" i="7" a="1"/>
  <c r="O46" i="7" s="1"/>
  <c r="O42" i="7" a="1"/>
  <c r="O42" i="7" s="1"/>
  <c r="O47" i="7" a="1"/>
  <c r="O47" i="7" s="1"/>
  <c r="O40" i="7" a="1"/>
  <c r="O40" i="7" s="1"/>
  <c r="O45" i="7" a="1"/>
  <c r="O45" i="7" s="1"/>
  <c r="O44" i="7" a="1"/>
  <c r="O44" i="7" s="1"/>
  <c r="O128" i="7" a="1"/>
  <c r="O128" i="7" s="1"/>
  <c r="O131" i="7" a="1"/>
  <c r="O131" i="7" s="1"/>
  <c r="O134" i="7" a="1"/>
  <c r="O134" i="7" s="1"/>
  <c r="O127" i="7" a="1"/>
  <c r="O127" i="7" s="1"/>
  <c r="O126" i="7" a="1"/>
  <c r="O126" i="7" s="1"/>
  <c r="O129" i="7" a="1"/>
  <c r="O129" i="7" s="1"/>
  <c r="O130" i="7" a="1"/>
  <c r="O130" i="7" s="1"/>
  <c r="O132" i="7" a="1"/>
  <c r="O132" i="7" s="1"/>
  <c r="O133" i="7" a="1"/>
  <c r="O133" i="7" s="1"/>
  <c r="O125" i="7" a="1"/>
  <c r="O125" i="7" s="1"/>
  <c r="C136" i="7"/>
  <c r="C51" i="7"/>
  <c r="C59" i="7" l="1" a="1"/>
  <c r="C59" i="7" s="1"/>
  <c r="C53" i="7" a="1"/>
  <c r="C53" i="7" s="1"/>
  <c r="C57" i="7" a="1"/>
  <c r="C57" i="7" s="1"/>
  <c r="C62" i="7" a="1"/>
  <c r="C62" i="7" s="1"/>
  <c r="C55" i="7" a="1"/>
  <c r="C55" i="7" s="1"/>
  <c r="C58" i="7" a="1"/>
  <c r="C58" i="7" s="1"/>
  <c r="C60" i="7" a="1"/>
  <c r="C60" i="7" s="1"/>
  <c r="C54" i="7" a="1"/>
  <c r="C54" i="7" s="1"/>
  <c r="C56" i="7" a="1"/>
  <c r="C56" i="7" s="1"/>
  <c r="C61" i="7" a="1"/>
  <c r="C61" i="7" s="1"/>
  <c r="C142" i="7" a="1"/>
  <c r="C142" i="7" s="1"/>
  <c r="C145" i="7" a="1"/>
  <c r="C145" i="7" s="1"/>
  <c r="C140" i="7" a="1"/>
  <c r="C140" i="7" s="1"/>
  <c r="C143" i="7" a="1"/>
  <c r="C143" i="7" s="1"/>
  <c r="C146" i="7" a="1"/>
  <c r="C146" i="7" s="1"/>
  <c r="C138" i="7" a="1"/>
  <c r="C138" i="7" s="1"/>
  <c r="C139" i="7" a="1"/>
  <c r="C139" i="7" s="1"/>
  <c r="C147" i="7" a="1"/>
  <c r="C147" i="7" s="1"/>
  <c r="C141" i="7" a="1"/>
  <c r="C141" i="7" s="1"/>
  <c r="C144" i="7" a="1"/>
  <c r="C144" i="7" s="1"/>
  <c r="E136" i="7"/>
  <c r="E51" i="7"/>
  <c r="E61" i="7" l="1" a="1"/>
  <c r="E61" i="7" s="1"/>
  <c r="E53" i="7" a="1"/>
  <c r="E53" i="7" s="1"/>
  <c r="E54" i="7" a="1"/>
  <c r="E54" i="7" s="1"/>
  <c r="E58" i="7" a="1"/>
  <c r="E58" i="7" s="1"/>
  <c r="E59" i="7" a="1"/>
  <c r="E59" i="7" s="1"/>
  <c r="E57" i="7" a="1"/>
  <c r="E57" i="7" s="1"/>
  <c r="E62" i="7" a="1"/>
  <c r="E62" i="7" s="1"/>
  <c r="E56" i="7" a="1"/>
  <c r="E56" i="7" s="1"/>
  <c r="E60" i="7" a="1"/>
  <c r="E60" i="7" s="1"/>
  <c r="E55" i="7" a="1"/>
  <c r="E55" i="7" s="1"/>
  <c r="E141" i="7" a="1"/>
  <c r="E141" i="7" s="1"/>
  <c r="E142" i="7" a="1"/>
  <c r="E142" i="7" s="1"/>
  <c r="E144" i="7" a="1"/>
  <c r="E144" i="7" s="1"/>
  <c r="E139" i="7" a="1"/>
  <c r="E139" i="7" s="1"/>
  <c r="E145" i="7" a="1"/>
  <c r="E145" i="7" s="1"/>
  <c r="E147" i="7" a="1"/>
  <c r="E147" i="7" s="1"/>
  <c r="E140" i="7" a="1"/>
  <c r="E140" i="7" s="1"/>
  <c r="E143" i="7" a="1"/>
  <c r="E143" i="7" s="1"/>
  <c r="E138" i="7" a="1"/>
  <c r="E138" i="7" s="1"/>
  <c r="E146" i="7" a="1"/>
  <c r="E146" i="7" s="1"/>
  <c r="G136" i="7"/>
  <c r="G51" i="7"/>
  <c r="G55" i="7" l="1" a="1"/>
  <c r="G55" i="7" s="1"/>
  <c r="G53" i="7" a="1"/>
  <c r="G53" i="7" s="1"/>
  <c r="G56" i="7" a="1"/>
  <c r="G56" i="7" s="1"/>
  <c r="G58" i="7" a="1"/>
  <c r="G58" i="7" s="1"/>
  <c r="G61" i="7" a="1"/>
  <c r="G61" i="7" s="1"/>
  <c r="G54" i="7" a="1"/>
  <c r="G54" i="7" s="1"/>
  <c r="G59" i="7" a="1"/>
  <c r="G59" i="7" s="1"/>
  <c r="G57" i="7" a="1"/>
  <c r="G57" i="7" s="1"/>
  <c r="G60" i="7" a="1"/>
  <c r="G60" i="7" s="1"/>
  <c r="G62" i="7" a="1"/>
  <c r="G62" i="7" s="1"/>
  <c r="G141" i="7" a="1"/>
  <c r="G141" i="7" s="1"/>
  <c r="G144" i="7" a="1"/>
  <c r="G144" i="7" s="1"/>
  <c r="G147" i="7" a="1"/>
  <c r="G147" i="7" s="1"/>
  <c r="G145" i="7" a="1"/>
  <c r="G145" i="7" s="1"/>
  <c r="G139" i="7" a="1"/>
  <c r="G139" i="7" s="1"/>
  <c r="G142" i="7" a="1"/>
  <c r="G142" i="7" s="1"/>
  <c r="G140" i="7" a="1"/>
  <c r="G140" i="7" s="1"/>
  <c r="G146" i="7" a="1"/>
  <c r="G146" i="7" s="1"/>
  <c r="G138" i="7" a="1"/>
  <c r="G138" i="7" s="1"/>
  <c r="G143" i="7" a="1"/>
  <c r="G143" i="7" s="1"/>
  <c r="I136" i="7"/>
  <c r="I51" i="7"/>
  <c r="I62" i="7" l="1" a="1"/>
  <c r="I62" i="7" s="1"/>
  <c r="I55" i="7" a="1"/>
  <c r="I55" i="7" s="1"/>
  <c r="I60" i="7" a="1"/>
  <c r="I60" i="7" s="1"/>
  <c r="I53" i="7" a="1"/>
  <c r="I53" i="7" s="1"/>
  <c r="I61" i="7" a="1"/>
  <c r="I61" i="7" s="1"/>
  <c r="I54" i="7" a="1"/>
  <c r="I54" i="7" s="1"/>
  <c r="I58" i="7" a="1"/>
  <c r="I58" i="7" s="1"/>
  <c r="I57" i="7" a="1"/>
  <c r="I57" i="7" s="1"/>
  <c r="I59" i="7" a="1"/>
  <c r="I59" i="7" s="1"/>
  <c r="I56" i="7" a="1"/>
  <c r="I56" i="7" s="1"/>
  <c r="I146" i="7" a="1"/>
  <c r="I146" i="7" s="1"/>
  <c r="I138" i="7" a="1"/>
  <c r="I138" i="7" s="1"/>
  <c r="I144" i="7" a="1"/>
  <c r="I144" i="7" s="1"/>
  <c r="I145" i="7" a="1"/>
  <c r="I145" i="7" s="1"/>
  <c r="I147" i="7" a="1"/>
  <c r="I147" i="7" s="1"/>
  <c r="I139" i="7" a="1"/>
  <c r="I139" i="7" s="1"/>
  <c r="I140" i="7" a="1"/>
  <c r="I140" i="7" s="1"/>
  <c r="I143" i="7" a="1"/>
  <c r="I143" i="7" s="1"/>
  <c r="I141" i="7" a="1"/>
  <c r="I141" i="7" s="1"/>
  <c r="I142" i="7" a="1"/>
  <c r="I142" i="7" s="1"/>
  <c r="K136" i="7"/>
  <c r="K51" i="7"/>
  <c r="K61" i="7" l="1" a="1"/>
  <c r="K61" i="7" s="1"/>
  <c r="K59" i="7" a="1"/>
  <c r="K59" i="7" s="1"/>
  <c r="K57" i="7" a="1"/>
  <c r="K57" i="7" s="1"/>
  <c r="K62" i="7" a="1"/>
  <c r="K62" i="7" s="1"/>
  <c r="K55" i="7" a="1"/>
  <c r="K55" i="7" s="1"/>
  <c r="K60" i="7" a="1"/>
  <c r="K60" i="7" s="1"/>
  <c r="K58" i="7" a="1"/>
  <c r="K58" i="7" s="1"/>
  <c r="K56" i="7" a="1"/>
  <c r="K56" i="7" s="1"/>
  <c r="K54" i="7" a="1"/>
  <c r="K54" i="7" s="1"/>
  <c r="K53" i="7" a="1"/>
  <c r="K53" i="7" s="1"/>
  <c r="K139" i="7" a="1"/>
  <c r="K139" i="7" s="1"/>
  <c r="K142" i="7" a="1"/>
  <c r="K142" i="7" s="1"/>
  <c r="K140" i="7" a="1"/>
  <c r="K140" i="7" s="1"/>
  <c r="K143" i="7" a="1"/>
  <c r="K143" i="7" s="1"/>
  <c r="K145" i="7" a="1"/>
  <c r="K145" i="7" s="1"/>
  <c r="K146" i="7" a="1"/>
  <c r="K146" i="7" s="1"/>
  <c r="K141" i="7" a="1"/>
  <c r="K141" i="7" s="1"/>
  <c r="K144" i="7" a="1"/>
  <c r="K144" i="7" s="1"/>
  <c r="K138" i="7" a="1"/>
  <c r="K138" i="7" s="1"/>
  <c r="K147" i="7" a="1"/>
  <c r="K147" i="7" s="1"/>
  <c r="M136" i="7"/>
  <c r="M51" i="7"/>
  <c r="M60" i="7" l="1" a="1"/>
  <c r="M60" i="7" s="1"/>
  <c r="M54" i="7" a="1"/>
  <c r="M54" i="7" s="1"/>
  <c r="M53" i="7" a="1"/>
  <c r="M53" i="7" s="1"/>
  <c r="M58" i="7" a="1"/>
  <c r="M58" i="7" s="1"/>
  <c r="M56" i="7" a="1"/>
  <c r="M56" i="7" s="1"/>
  <c r="M59" i="7" a="1"/>
  <c r="M59" i="7" s="1"/>
  <c r="M61" i="7" a="1"/>
  <c r="M61" i="7" s="1"/>
  <c r="M55" i="7" a="1"/>
  <c r="M55" i="7" s="1"/>
  <c r="M57" i="7" a="1"/>
  <c r="M57" i="7" s="1"/>
  <c r="M62" i="7" a="1"/>
  <c r="M62" i="7" s="1"/>
  <c r="M138" i="7" a="1"/>
  <c r="M138" i="7" s="1"/>
  <c r="M141" i="7" a="1"/>
  <c r="M141" i="7" s="1"/>
  <c r="M144" i="7" a="1"/>
  <c r="M144" i="7" s="1"/>
  <c r="M140" i="7" a="1"/>
  <c r="M140" i="7" s="1"/>
  <c r="M147" i="7" a="1"/>
  <c r="M147" i="7" s="1"/>
  <c r="M139" i="7" a="1"/>
  <c r="M139" i="7" s="1"/>
  <c r="M145" i="7" a="1"/>
  <c r="M145" i="7" s="1"/>
  <c r="M142" i="7" a="1"/>
  <c r="M142" i="7" s="1"/>
  <c r="M143" i="7" a="1"/>
  <c r="M143" i="7" s="1"/>
  <c r="M146" i="7" a="1"/>
  <c r="M146" i="7" s="1"/>
  <c r="O136" i="7"/>
  <c r="O51" i="7"/>
  <c r="O61" i="7" l="1" a="1"/>
  <c r="O61" i="7" s="1"/>
  <c r="O57" i="7" a="1"/>
  <c r="O57" i="7" s="1"/>
  <c r="O54" i="7" a="1"/>
  <c r="O54" i="7" s="1"/>
  <c r="O60" i="7" a="1"/>
  <c r="O60" i="7" s="1"/>
  <c r="O53" i="7" a="1"/>
  <c r="O53" i="7" s="1"/>
  <c r="O58" i="7" a="1"/>
  <c r="O58" i="7" s="1"/>
  <c r="O56" i="7" a="1"/>
  <c r="O56" i="7" s="1"/>
  <c r="O62" i="7" a="1"/>
  <c r="O62" i="7" s="1"/>
  <c r="O55" i="7" a="1"/>
  <c r="O55" i="7" s="1"/>
  <c r="O59" i="7" a="1"/>
  <c r="O59" i="7" s="1"/>
  <c r="O142" i="7" a="1"/>
  <c r="O142" i="7" s="1"/>
  <c r="O143" i="7" a="1"/>
  <c r="O143" i="7" s="1"/>
  <c r="O138" i="7" a="1"/>
  <c r="O138" i="7" s="1"/>
  <c r="O141" i="7" a="1"/>
  <c r="O141" i="7" s="1"/>
  <c r="O144" i="7" a="1"/>
  <c r="O144" i="7" s="1"/>
  <c r="O146" i="7" a="1"/>
  <c r="O146" i="7" s="1"/>
  <c r="O140" i="7" a="1"/>
  <c r="O140" i="7" s="1"/>
  <c r="O147" i="7" a="1"/>
  <c r="O147" i="7" s="1"/>
  <c r="O139" i="7" a="1"/>
  <c r="O139" i="7" s="1"/>
  <c r="O145" i="7" a="1"/>
  <c r="O145" i="7" s="1"/>
  <c r="C149" i="7"/>
  <c r="C64" i="7"/>
  <c r="C72" i="7" l="1" a="1"/>
  <c r="C72" i="7" s="1"/>
  <c r="C70" i="7" a="1"/>
  <c r="C70" i="7" s="1"/>
  <c r="C73" i="7" a="1"/>
  <c r="C73" i="7" s="1"/>
  <c r="C71" i="7" a="1"/>
  <c r="C71" i="7" s="1"/>
  <c r="C66" i="7" a="1"/>
  <c r="C66" i="7" s="1"/>
  <c r="C68" i="7" a="1"/>
  <c r="C68" i="7" s="1"/>
  <c r="C69" i="7" a="1"/>
  <c r="C69" i="7" s="1"/>
  <c r="C67" i="7" a="1"/>
  <c r="C67" i="7" s="1"/>
  <c r="C75" i="7" a="1"/>
  <c r="C75" i="7" s="1"/>
  <c r="C74" i="7" a="1"/>
  <c r="C74" i="7" s="1"/>
  <c r="C151" i="7" a="1"/>
  <c r="C151" i="7" s="1"/>
  <c r="C156" i="7" a="1"/>
  <c r="C156" i="7" s="1"/>
  <c r="C157" i="7" a="1"/>
  <c r="C157" i="7" s="1"/>
  <c r="C154" i="7" a="1"/>
  <c r="C154" i="7" s="1"/>
  <c r="C159" i="7" a="1"/>
  <c r="C159" i="7" s="1"/>
  <c r="C153" i="7" a="1"/>
  <c r="C153" i="7" s="1"/>
  <c r="C155" i="7" a="1"/>
  <c r="C155" i="7" s="1"/>
  <c r="C160" i="7" a="1"/>
  <c r="C160" i="7" s="1"/>
  <c r="C158" i="7" a="1"/>
  <c r="C158" i="7" s="1"/>
  <c r="C152" i="7" a="1"/>
  <c r="C152" i="7" s="1"/>
  <c r="E149" i="7"/>
  <c r="E64" i="7"/>
  <c r="E71" i="7" l="1" a="1"/>
  <c r="E71" i="7" s="1"/>
  <c r="E73" i="7" a="1"/>
  <c r="E73" i="7" s="1"/>
  <c r="E72" i="7" a="1"/>
  <c r="E72" i="7" s="1"/>
  <c r="E67" i="7" a="1"/>
  <c r="E67" i="7" s="1"/>
  <c r="E75" i="7" a="1"/>
  <c r="E75" i="7" s="1"/>
  <c r="E66" i="7" a="1"/>
  <c r="E66" i="7" s="1"/>
  <c r="E70" i="7" a="1"/>
  <c r="E70" i="7" s="1"/>
  <c r="E68" i="7" a="1"/>
  <c r="E68" i="7" s="1"/>
  <c r="E74" i="7" a="1"/>
  <c r="E74" i="7" s="1"/>
  <c r="E69" i="7" a="1"/>
  <c r="E69" i="7" s="1"/>
  <c r="E155" i="7" a="1"/>
  <c r="E155" i="7" s="1"/>
  <c r="E152" i="7" a="1"/>
  <c r="E152" i="7" s="1"/>
  <c r="E160" i="7" a="1"/>
  <c r="E160" i="7" s="1"/>
  <c r="E157" i="7" a="1"/>
  <c r="E157" i="7" s="1"/>
  <c r="E153" i="7" a="1"/>
  <c r="E153" i="7" s="1"/>
  <c r="E158" i="7" a="1"/>
  <c r="E158" i="7" s="1"/>
  <c r="E151" i="7" a="1"/>
  <c r="E151" i="7" s="1"/>
  <c r="E156" i="7" a="1"/>
  <c r="E156" i="7" s="1"/>
  <c r="E154" i="7" a="1"/>
  <c r="E154" i="7" s="1"/>
  <c r="E159" i="7" a="1"/>
  <c r="E159" i="7" s="1"/>
  <c r="G149" i="7"/>
  <c r="G64" i="7"/>
  <c r="G68" i="7" l="1" a="1"/>
  <c r="G68" i="7" s="1"/>
  <c r="G74" i="7" a="1"/>
  <c r="G74" i="7" s="1"/>
  <c r="G69" i="7" a="1"/>
  <c r="G69" i="7" s="1"/>
  <c r="G71" i="7" a="1"/>
  <c r="G71" i="7" s="1"/>
  <c r="G66" i="7" a="1"/>
  <c r="G66" i="7" s="1"/>
  <c r="G72" i="7" a="1"/>
  <c r="G72" i="7" s="1"/>
  <c r="G75" i="7" a="1"/>
  <c r="G75" i="7" s="1"/>
  <c r="G70" i="7" a="1"/>
  <c r="G70" i="7" s="1"/>
  <c r="G73" i="7" a="1"/>
  <c r="G73" i="7" s="1"/>
  <c r="G67" i="7" a="1"/>
  <c r="G67" i="7" s="1"/>
  <c r="G158" i="7" a="1"/>
  <c r="G158" i="7" s="1"/>
  <c r="G156" i="7" a="1"/>
  <c r="G156" i="7" s="1"/>
  <c r="G155" i="7" a="1"/>
  <c r="G155" i="7" s="1"/>
  <c r="G154" i="7" a="1"/>
  <c r="G154" i="7" s="1"/>
  <c r="G159" i="7" a="1"/>
  <c r="G159" i="7" s="1"/>
  <c r="G160" i="7" a="1"/>
  <c r="G160" i="7" s="1"/>
  <c r="G153" i="7" a="1"/>
  <c r="G153" i="7" s="1"/>
  <c r="G151" i="7" a="1"/>
  <c r="G151" i="7" s="1"/>
  <c r="G152" i="7" a="1"/>
  <c r="G152" i="7" s="1"/>
  <c r="G157" i="7" a="1"/>
  <c r="G157" i="7" s="1"/>
  <c r="I149" i="7"/>
  <c r="I64" i="7"/>
  <c r="I74" i="7" l="1" a="1"/>
  <c r="I74" i="7" s="1"/>
  <c r="I75" i="7" a="1"/>
  <c r="I75" i="7" s="1"/>
  <c r="I70" i="7" a="1"/>
  <c r="I70" i="7" s="1"/>
  <c r="I69" i="7" a="1"/>
  <c r="I69" i="7" s="1"/>
  <c r="I68" i="7" a="1"/>
  <c r="I68" i="7" s="1"/>
  <c r="I67" i="7" a="1"/>
  <c r="I67" i="7" s="1"/>
  <c r="I73" i="7" a="1"/>
  <c r="I73" i="7" s="1"/>
  <c r="I71" i="7" a="1"/>
  <c r="I71" i="7" s="1"/>
  <c r="I66" i="7" a="1"/>
  <c r="I66" i="7" s="1"/>
  <c r="I72" i="7" a="1"/>
  <c r="I72" i="7" s="1"/>
  <c r="I152" i="7" a="1"/>
  <c r="I152" i="7" s="1"/>
  <c r="I153" i="7" a="1"/>
  <c r="I153" i="7" s="1"/>
  <c r="I157" i="7" a="1"/>
  <c r="I157" i="7" s="1"/>
  <c r="I151" i="7" a="1"/>
  <c r="I151" i="7" s="1"/>
  <c r="I154" i="7" a="1"/>
  <c r="I154" i="7" s="1"/>
  <c r="I160" i="7" a="1"/>
  <c r="I160" i="7" s="1"/>
  <c r="I159" i="7" a="1"/>
  <c r="I159" i="7" s="1"/>
  <c r="I155" i="7" a="1"/>
  <c r="I155" i="7" s="1"/>
  <c r="I158" i="7" a="1"/>
  <c r="I158" i="7" s="1"/>
  <c r="I156" i="7" a="1"/>
  <c r="I156" i="7" s="1"/>
  <c r="K149" i="7"/>
  <c r="K64" i="7"/>
  <c r="K68" i="7" l="1" a="1"/>
  <c r="K68" i="7" s="1"/>
  <c r="K72" i="7" a="1"/>
  <c r="K72" i="7" s="1"/>
  <c r="K69" i="7" a="1"/>
  <c r="K69" i="7" s="1"/>
  <c r="K67" i="7" a="1"/>
  <c r="K67" i="7" s="1"/>
  <c r="K75" i="7" a="1"/>
  <c r="K75" i="7" s="1"/>
  <c r="K74" i="7" a="1"/>
  <c r="K74" i="7" s="1"/>
  <c r="K70" i="7" a="1"/>
  <c r="K70" i="7" s="1"/>
  <c r="K73" i="7" a="1"/>
  <c r="K73" i="7" s="1"/>
  <c r="K71" i="7" a="1"/>
  <c r="K71" i="7" s="1"/>
  <c r="K66" i="7" a="1"/>
  <c r="K66" i="7" s="1"/>
  <c r="K156" i="7" a="1"/>
  <c r="K156" i="7" s="1"/>
  <c r="K154" i="7" a="1"/>
  <c r="K154" i="7" s="1"/>
  <c r="K152" i="7" a="1"/>
  <c r="K152" i="7" s="1"/>
  <c r="K158" i="7" a="1"/>
  <c r="K158" i="7" s="1"/>
  <c r="K155" i="7" a="1"/>
  <c r="K155" i="7" s="1"/>
  <c r="K153" i="7" a="1"/>
  <c r="K153" i="7" s="1"/>
  <c r="K151" i="7" a="1"/>
  <c r="K151" i="7" s="1"/>
  <c r="K159" i="7" a="1"/>
  <c r="K159" i="7" s="1"/>
  <c r="K157" i="7" a="1"/>
  <c r="K157" i="7" s="1"/>
  <c r="K160" i="7" a="1"/>
  <c r="K160" i="7" s="1"/>
  <c r="M149" i="7"/>
  <c r="M64" i="7"/>
  <c r="M75" i="7" l="1" a="1"/>
  <c r="M75" i="7" s="1"/>
  <c r="M69" i="7" a="1"/>
  <c r="M69" i="7" s="1"/>
  <c r="M68" i="7" a="1"/>
  <c r="M68" i="7" s="1"/>
  <c r="M72" i="7" a="1"/>
  <c r="M72" i="7" s="1"/>
  <c r="M71" i="7" a="1"/>
  <c r="M71" i="7" s="1"/>
  <c r="M66" i="7" a="1"/>
  <c r="M66" i="7" s="1"/>
  <c r="M74" i="7" a="1"/>
  <c r="M74" i="7" s="1"/>
  <c r="M70" i="7" a="1"/>
  <c r="M70" i="7" s="1"/>
  <c r="M67" i="7" a="1"/>
  <c r="M67" i="7" s="1"/>
  <c r="M73" i="7" a="1"/>
  <c r="M73" i="7" s="1"/>
  <c r="M160" i="7" a="1"/>
  <c r="M160" i="7" s="1"/>
  <c r="M158" i="7" a="1"/>
  <c r="M158" i="7" s="1"/>
  <c r="M159" i="7" a="1"/>
  <c r="M159" i="7" s="1"/>
  <c r="M152" i="7" a="1"/>
  <c r="M152" i="7" s="1"/>
  <c r="M157" i="7" a="1"/>
  <c r="M157" i="7" s="1"/>
  <c r="M153" i="7" a="1"/>
  <c r="M153" i="7" s="1"/>
  <c r="M155" i="7" a="1"/>
  <c r="M155" i="7" s="1"/>
  <c r="M151" i="7" a="1"/>
  <c r="M151" i="7" s="1"/>
  <c r="M156" i="7" a="1"/>
  <c r="M156" i="7" s="1"/>
  <c r="M154" i="7" a="1"/>
  <c r="M154" i="7" s="1"/>
  <c r="O149" i="7"/>
  <c r="O64" i="7"/>
  <c r="O71" i="7" l="1" a="1"/>
  <c r="O71" i="7" s="1"/>
  <c r="O75" i="7" a="1"/>
  <c r="O75" i="7" s="1"/>
  <c r="O73" i="7" a="1"/>
  <c r="O73" i="7" s="1"/>
  <c r="O68" i="7" a="1"/>
  <c r="O68" i="7" s="1"/>
  <c r="O70" i="7" a="1"/>
  <c r="O70" i="7" s="1"/>
  <c r="O67" i="7" a="1"/>
  <c r="O67" i="7" s="1"/>
  <c r="O72" i="7" a="1"/>
  <c r="O72" i="7" s="1"/>
  <c r="O66" i="7" a="1"/>
  <c r="O66" i="7" s="1"/>
  <c r="O74" i="7" a="1"/>
  <c r="O74" i="7" s="1"/>
  <c r="O69" i="7" a="1"/>
  <c r="O69" i="7" s="1"/>
  <c r="O152" i="7" a="1"/>
  <c r="O152" i="7" s="1"/>
  <c r="O160" i="7" a="1"/>
  <c r="O160" i="7" s="1"/>
  <c r="O153" i="7" a="1"/>
  <c r="O153" i="7" s="1"/>
  <c r="O156" i="7" a="1"/>
  <c r="O156" i="7" s="1"/>
  <c r="O158" i="7" a="1"/>
  <c r="O158" i="7" s="1"/>
  <c r="O159" i="7" a="1"/>
  <c r="O159" i="7" s="1"/>
  <c r="O151" i="7" a="1"/>
  <c r="O151" i="7" s="1"/>
  <c r="O157" i="7" a="1"/>
  <c r="O157" i="7" s="1"/>
  <c r="O155" i="7" a="1"/>
  <c r="O155" i="7" s="1"/>
  <c r="O154" i="7" a="1"/>
  <c r="O154" i="7" s="1"/>
  <c r="C162" i="7"/>
  <c r="C168" i="7" l="1" a="1"/>
  <c r="C168" i="7" s="1"/>
  <c r="C165" i="7" a="1"/>
  <c r="C165" i="7" s="1"/>
  <c r="C171" i="7" a="1"/>
  <c r="C171" i="7" s="1"/>
  <c r="C170" i="7" a="1"/>
  <c r="C170" i="7" s="1"/>
  <c r="C164" i="7" a="1"/>
  <c r="C164" i="7" s="1"/>
  <c r="C169" i="7" a="1"/>
  <c r="C169" i="7" s="1"/>
  <c r="C173" i="7" a="1"/>
  <c r="C173" i="7" s="1"/>
  <c r="C167" i="7" a="1"/>
  <c r="C167" i="7" s="1"/>
  <c r="C172" i="7" a="1"/>
  <c r="C172" i="7" s="1"/>
  <c r="C166" i="7" a="1"/>
  <c r="C166" i="7" s="1"/>
  <c r="E162" i="7"/>
  <c r="E170" i="7" l="1" a="1"/>
  <c r="E170" i="7" s="1"/>
  <c r="E166" i="7" a="1"/>
  <c r="E166" i="7" s="1"/>
  <c r="E169" i="7" a="1"/>
  <c r="E169" i="7" s="1"/>
  <c r="E168" i="7" a="1"/>
  <c r="E168" i="7" s="1"/>
  <c r="E167" i="7" a="1"/>
  <c r="E167" i="7" s="1"/>
  <c r="E172" i="7" a="1"/>
  <c r="E172" i="7" s="1"/>
  <c r="E173" i="7" a="1"/>
  <c r="E173" i="7" s="1"/>
  <c r="E171" i="7" a="1"/>
  <c r="E171" i="7" s="1"/>
  <c r="E165" i="7" a="1"/>
  <c r="E165" i="7" s="1"/>
  <c r="E164" i="7" a="1"/>
  <c r="E164" i="7" s="1"/>
  <c r="C77" i="7"/>
  <c r="C82" i="7" l="1" a="1"/>
  <c r="C82" i="7" s="1"/>
  <c r="C83" i="7" a="1"/>
  <c r="C83" i="7" s="1"/>
  <c r="C80" i="7" a="1"/>
  <c r="C80" i="7" s="1"/>
  <c r="C84" i="7" a="1"/>
  <c r="C84" i="7" s="1"/>
  <c r="C88" i="7" a="1"/>
  <c r="C88" i="7" s="1"/>
  <c r="C85" i="7" a="1"/>
  <c r="C85" i="7" s="1"/>
  <c r="C87" i="7" a="1"/>
  <c r="C87" i="7" s="1"/>
  <c r="C79" i="7" a="1"/>
  <c r="C79" i="7" s="1"/>
  <c r="C81" i="7" a="1"/>
  <c r="C81" i="7" s="1"/>
  <c r="C86" i="7" a="1"/>
  <c r="C86" i="7" s="1"/>
  <c r="CN21" i="25"/>
  <c r="E77" i="7"/>
  <c r="E83" i="7" l="1" a="1"/>
  <c r="E83" i="7" s="1"/>
  <c r="E80" i="7" a="1"/>
  <c r="E80" i="7" s="1"/>
  <c r="E82" i="7" a="1"/>
  <c r="E82" i="7" s="1"/>
  <c r="E84" i="7" a="1"/>
  <c r="E84" i="7" s="1"/>
  <c r="E87" i="7" a="1"/>
  <c r="E87" i="7" s="1"/>
  <c r="E81" i="7" a="1"/>
  <c r="E81" i="7" s="1"/>
  <c r="E86" i="7" a="1"/>
  <c r="E86" i="7" s="1"/>
  <c r="E85" i="7" a="1"/>
  <c r="E85" i="7" s="1"/>
  <c r="E79" i="7" a="1"/>
  <c r="E79" i="7" s="1"/>
  <c r="E88" i="7" a="1"/>
  <c r="E88" i="7" s="1"/>
</calcChain>
</file>

<file path=xl/sharedStrings.xml><?xml version="1.0" encoding="utf-8"?>
<sst xmlns="http://schemas.openxmlformats.org/spreadsheetml/2006/main" count="300" uniqueCount="156">
  <si>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</si>
  <si>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</si>
  <si>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</si>
  <si>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</si>
  <si>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</si>
  <si>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</si>
  <si>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</si>
  <si>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</si>
  <si>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</si>
  <si>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Year</t>
  </si>
  <si>
    <t>Month</t>
  </si>
  <si>
    <t>September</t>
  </si>
  <si>
    <t>MONDAY</t>
  </si>
  <si>
    <t>WEDNESDAY</t>
  </si>
  <si>
    <t>THURSDAY</t>
  </si>
  <si>
    <t>FRIDAY</t>
  </si>
  <si>
    <t>SATURDAY</t>
  </si>
  <si>
    <t>SUNDAY</t>
  </si>
  <si>
    <t>January</t>
  </si>
  <si>
    <t>SETTINGS</t>
  </si>
  <si>
    <t>February</t>
  </si>
  <si>
    <t>March</t>
  </si>
  <si>
    <t>April</t>
  </si>
  <si>
    <t>May</t>
  </si>
  <si>
    <t>June</t>
  </si>
  <si>
    <t>July</t>
  </si>
  <si>
    <t>August</t>
  </si>
  <si>
    <t>October</t>
  </si>
  <si>
    <t>November</t>
  </si>
  <si>
    <t>December</t>
  </si>
  <si>
    <t>Heading Index</t>
  </si>
  <si>
    <t>Start Day</t>
  </si>
  <si>
    <t>Start Year</t>
  </si>
  <si>
    <t>Start Month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</si>
  <si>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</si>
  <si>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</si>
  <si>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</si>
  <si>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</si>
  <si>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</si>
  <si>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</si>
  <si>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</si>
  <si>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</si>
  <si>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</si>
  <si>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</si>
  <si>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</si>
  <si>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Date</t>
  </si>
  <si>
    <t>Months</t>
  </si>
  <si>
    <t>Total Filter</t>
  </si>
  <si>
    <t>Calculated Area</t>
  </si>
  <si>
    <t>Row Index</t>
  </si>
  <si>
    <t>Order Index</t>
  </si>
  <si>
    <t>Border Line</t>
  </si>
  <si>
    <t>Day</t>
  </si>
  <si>
    <t>First Month</t>
  </si>
  <si>
    <t>Second Month</t>
  </si>
  <si>
    <t xml:space="preserve">Month </t>
  </si>
  <si>
    <t>Month Day</t>
  </si>
  <si>
    <t>TUESDAY</t>
  </si>
  <si>
    <t>Year 1</t>
  </si>
  <si>
    <t>Month 1</t>
  </si>
  <si>
    <t>Calendar 1</t>
  </si>
  <si>
    <t>Year 2</t>
  </si>
  <si>
    <t>Month 2</t>
  </si>
  <si>
    <t>Calendar 2</t>
  </si>
  <si>
    <t>Heading #</t>
  </si>
  <si>
    <t>GENERAL CALCULATIONS</t>
  </si>
  <si>
    <t>Date Dropdowns</t>
  </si>
  <si>
    <t>Show by?</t>
  </si>
  <si>
    <t>Calendar Combination</t>
  </si>
  <si>
    <t>Show Option</t>
  </si>
  <si>
    <t>Starting Year</t>
  </si>
  <si>
    <t>Dropdowns</t>
  </si>
  <si>
    <t>Next Month: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</si>
  <si>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</si>
  <si>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Leave Start Date</t>
  </si>
  <si>
    <t>Empty Check</t>
  </si>
  <si>
    <t>Bill Name</t>
  </si>
  <si>
    <t>Paid?</t>
  </si>
  <si>
    <t>Amount</t>
  </si>
  <si>
    <t>Category</t>
  </si>
  <si>
    <t>Paid</t>
  </si>
  <si>
    <t>✓</t>
  </si>
  <si>
    <t>Payment Day</t>
  </si>
  <si>
    <t>Starting Month</t>
  </si>
  <si>
    <t>Home</t>
  </si>
  <si>
    <t>Subscriptions</t>
  </si>
  <si>
    <t>Year &amp; Mont</t>
  </si>
  <si>
    <t>Month Abb.</t>
  </si>
  <si>
    <t>Bills</t>
  </si>
  <si>
    <t>Categories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</si>
  <si>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</si>
  <si>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</si>
  <si>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</si>
  <si>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</si>
  <si>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</si>
  <si>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</si>
  <si>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</si>
  <si>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</si>
  <si>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</si>
  <si>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</si>
  <si>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</si>
  <si>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</si>
  <si>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</si>
  <si>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</si>
  <si>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</si>
  <si>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</si>
  <si>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</si>
  <si>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</si>
  <si>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</si>
  <si>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</si>
  <si>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</si>
  <si>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</si>
  <si>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</si>
  <si>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</si>
  <si>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</si>
  <si>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</si>
  <si>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</si>
  <si>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</si>
  <si>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</si>
  <si>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</si>
  <si>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</si>
  <si>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BILLS</t>
  </si>
  <si>
    <t>MONTHLY BILL ORGANIZER</t>
  </si>
  <si>
    <t>BILL CALENDAR</t>
  </si>
  <si>
    <t>Month-Year</t>
  </si>
  <si>
    <t>Unpaid Bill Amount</t>
  </si>
  <si>
    <t>Paid Bill Amount</t>
  </si>
  <si>
    <t>Total Bill Amount</t>
  </si>
  <si>
    <t>BUDGET DOUGHNUT</t>
  </si>
  <si>
    <t>Remaining</t>
  </si>
  <si>
    <t>Paid Bill</t>
  </si>
  <si>
    <t>ALL</t>
  </si>
  <si>
    <t>Category Calendar</t>
  </si>
  <si>
    <t>Top Amounts</t>
  </si>
  <si>
    <t>Top Categories</t>
  </si>
  <si>
    <t>MENU</t>
  </si>
  <si>
    <t>Utilities</t>
  </si>
  <si>
    <t>Phone</t>
  </si>
  <si>
    <t>Internet</t>
  </si>
  <si>
    <t>Other</t>
  </si>
  <si>
    <t>Electricity</t>
  </si>
  <si>
    <t>Water</t>
  </si>
  <si>
    <t>Gas</t>
  </si>
  <si>
    <t>Trash</t>
  </si>
  <si>
    <t>Streaming Service</t>
  </si>
  <si>
    <t>Gym Membership</t>
  </si>
  <si>
    <t>Magazine</t>
  </si>
  <si>
    <t>Bill Name - Amount</t>
  </si>
  <si>
    <t>Category - Amount</t>
  </si>
  <si>
    <t>Bill Amount</t>
  </si>
  <si>
    <t>Currency</t>
  </si>
  <si>
    <t>$</t>
  </si>
  <si>
    <t>UNPAID</t>
  </si>
  <si>
    <t>PAID</t>
  </si>
  <si>
    <t>BILL TRACKER CALENDAR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</si>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</sst>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[$-C09]d;@"/>
    <numFmt numFmtId="165" formatCode="d/m/yy;@"/>
    <numFmt numFmtId="166" formatCode="dd/mm/yyyy"/>
    <numFmt numFmtId="167" formatCode="#,##0.0"/>
    <numFmt numFmtId="168" formatCode="[$-409]d\-mmm;@"/>
    <numFmt numFmtId="169" formatCode="[$-409]d\-mmm\-yy;@"/>
    <numFmt numFmtId="170" formatCode="0.0"/>
  </numFmts>
  <fonts count="5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0" tint="-0.14999847407452621"/>
      <name val="Arial"/>
      <family val="2"/>
      <scheme val="minor"/>
    </font>
    <font>
      <sz val="11"/>
      <color theme="0" tint="-0.14999847407452621"/>
      <name val="Arial"/>
      <family val="2"/>
      <scheme val="minor"/>
    </font>
    <font>
      <sz val="16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1"/>
      <name val="Arial"/>
      <family val="2"/>
      <scheme val="minor"/>
    </font>
    <font>
      <b/>
      <sz val="16"/>
      <color rgb="FF2E86AB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6"/>
      <color theme="0"/>
      <name val="Arial"/>
      <family val="2"/>
      <scheme val="minor"/>
    </font>
    <font>
      <sz val="11"/>
      <color rgb="FF70AD47"/>
      <name val="Arial"/>
      <family val="2"/>
    </font>
    <font>
      <sz val="11"/>
      <color rgb="FFFFC000"/>
      <name val="Arial"/>
      <family val="2"/>
    </font>
    <font>
      <b/>
      <sz val="18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2E86AB"/>
      <name val="Arial"/>
      <family val="2"/>
      <scheme val="minor"/>
    </font>
    <font>
      <b/>
      <sz val="14"/>
      <color rgb="FF1F4E78"/>
      <name val="Arial"/>
      <family val="2"/>
      <scheme val="minor"/>
    </font>
    <font>
      <b/>
      <sz val="16"/>
      <color rgb="FF1F4E78"/>
      <name val="Arial"/>
      <family val="2"/>
      <scheme val="minor"/>
    </font>
    <font>
      <b/>
      <sz val="12"/>
      <color rgb="FF1F4E78"/>
      <name val="Arial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rgb="FFBC4B51"/>
      </bottom>
      <diagonal/>
    </border>
    <border>
      <left style="thin">
        <color rgb="FF284B63"/>
      </left>
      <right style="thin">
        <color rgb="FF284B63"/>
      </right>
      <top style="thin">
        <color rgb="FF284B63"/>
      </top>
      <bottom style="thin">
        <color rgb="FF284B63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3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3"/>
      </right>
      <top/>
      <bottom style="thin">
        <color theme="0" tint="-0.14996795556505021"/>
      </bottom>
      <diagonal/>
    </border>
    <border>
      <left style="thin">
        <color rgb="FF284B63"/>
      </left>
      <right/>
      <top/>
      <bottom style="thin">
        <color theme="0" tint="-0.14996795556505021"/>
      </bottom>
      <diagonal/>
    </border>
    <border>
      <left style="thin">
        <color rgb="FF284B63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284B63"/>
      </left>
      <right style="thin">
        <color rgb="FF284B6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284B63"/>
      </left>
      <right style="thin">
        <color rgb="FF284B63"/>
      </right>
      <top style="thin">
        <color theme="0" tint="-0.14996795556505021"/>
      </top>
      <bottom style="thin">
        <color rgb="FF284B63"/>
      </bottom>
      <diagonal/>
    </border>
    <border>
      <left style="thin">
        <color rgb="FF284B63"/>
      </left>
      <right style="thin">
        <color rgb="FF284B63"/>
      </right>
      <top/>
      <bottom style="thin">
        <color theme="0" tint="-0.14996795556505021"/>
      </bottom>
      <diagonal/>
    </border>
    <border>
      <left style="thin">
        <color rgb="FF284B63"/>
      </left>
      <right/>
      <top style="thin">
        <color rgb="FF284B63"/>
      </top>
      <bottom style="thin">
        <color rgb="FF284B63"/>
      </bottom>
      <diagonal/>
    </border>
    <border>
      <left/>
      <right/>
      <top style="thin">
        <color rgb="FF284B63"/>
      </top>
      <bottom style="thin">
        <color rgb="FF284B63"/>
      </bottom>
      <diagonal/>
    </border>
    <border>
      <left style="thin">
        <color rgb="FF283845"/>
      </left>
      <right style="thin">
        <color rgb="FF283845"/>
      </right>
      <top style="thin">
        <color rgb="FF283845"/>
      </top>
      <bottom style="thin">
        <color rgb="FF283845"/>
      </bottom>
      <diagonal/>
    </border>
    <border>
      <left/>
      <right style="thin">
        <color rgb="FF283845"/>
      </right>
      <top style="thin">
        <color rgb="FF283845"/>
      </top>
      <bottom style="thin">
        <color rgb="FF283845"/>
      </bottom>
      <diagonal/>
    </border>
    <border>
      <left style="dashed">
        <color rgb="FFE0E0E0"/>
      </left>
      <right/>
      <top style="dashed">
        <color rgb="FFE0E0E0"/>
      </top>
      <bottom style="dashed">
        <color rgb="FFE0E0E0"/>
      </bottom>
      <diagonal/>
    </border>
    <border>
      <left/>
      <right/>
      <top style="dashed">
        <color rgb="FFE0E0E0"/>
      </top>
      <bottom style="dashed">
        <color rgb="FFE0E0E0"/>
      </bottom>
      <diagonal/>
    </border>
    <border>
      <left/>
      <right style="dashed">
        <color rgb="FFE0E0E0"/>
      </right>
      <top style="dashed">
        <color rgb="FFE0E0E0"/>
      </top>
      <bottom style="dashed">
        <color rgb="FFE0E0E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284B63"/>
      </left>
      <right/>
      <top style="thin">
        <color theme="0" tint="-0.14996795556505021"/>
      </top>
      <bottom style="thin">
        <color rgb="FF284B63"/>
      </bottom>
      <diagonal/>
    </border>
    <border>
      <left/>
      <right/>
      <top style="thin">
        <color theme="0" tint="-0.14996795556505021"/>
      </top>
      <bottom style="thin">
        <color rgb="FF284B63"/>
      </bottom>
      <diagonal/>
    </border>
    <border>
      <left style="thin">
        <color theme="3"/>
      </left>
      <right style="thin">
        <color theme="0" tint="-0.14996795556505021"/>
      </right>
      <top style="thin">
        <color theme="0" tint="-0.14996795556505021"/>
      </top>
      <bottom style="thin">
        <color rgb="FF284B63"/>
      </bottom>
      <diagonal/>
    </border>
    <border>
      <left style="thin">
        <color theme="0" tint="-0.14996795556505021"/>
      </left>
      <right style="thin">
        <color theme="3"/>
      </right>
      <top style="thin">
        <color theme="0" tint="-0.14996795556505021"/>
      </top>
      <bottom style="thin">
        <color rgb="FF284B63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rgb="FF284B63"/>
      </bottom>
      <diagonal/>
    </border>
  </borders>
  <cellStyleXfs count="11">
    <xf numFmtId="0" fontId="0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6" fillId="0" borderId="0"/>
    <xf numFmtId="0" fontId="6" fillId="0" borderId="0"/>
    <xf numFmtId="0" fontId="5" fillId="0" borderId="0"/>
    <xf numFmtId="0" fontId="2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</cellStyleXfs>
  <cellXfs count="254">
    <xf numFmtId="0" fontId="0" fillId="0" borderId="0" xfId="0"/>
    <xf numFmtId="0" fontId="9" fillId="2" borderId="0" xfId="0" applyFont="1" applyFill="1" applyAlignment="1">
      <alignment vertical="center"/>
    </xf>
    <xf numFmtId="49" fontId="9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3" fillId="7" borderId="0" xfId="2" applyFont="1" applyFill="1" applyBorder="1" applyAlignment="1" applyProtection="1">
      <alignment vertical="center"/>
    </xf>
    <xf numFmtId="0" fontId="25" fillId="2" borderId="0" xfId="0" applyFont="1" applyFill="1" applyAlignment="1">
      <alignment vertical="center"/>
    </xf>
    <xf numFmtId="0" fontId="25" fillId="2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horizontal="left" vertical="center" indent="2"/>
    </xf>
    <xf numFmtId="49" fontId="11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4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15" fillId="9" borderId="10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15" fillId="10" borderId="10" xfId="0" applyFont="1" applyFill="1" applyBorder="1" applyAlignment="1">
      <alignment horizontal="centerContinuous" vertical="center"/>
    </xf>
    <xf numFmtId="0" fontId="15" fillId="10" borderId="11" xfId="0" applyFont="1" applyFill="1" applyBorder="1" applyAlignment="1">
      <alignment horizontal="centerContinuous" vertical="center"/>
    </xf>
    <xf numFmtId="0" fontId="15" fillId="10" borderId="12" xfId="0" applyFont="1" applyFill="1" applyBorder="1" applyAlignment="1">
      <alignment horizontal="centerContinuous" vertical="center"/>
    </xf>
    <xf numFmtId="0" fontId="15" fillId="10" borderId="9" xfId="0" applyFont="1" applyFill="1" applyBorder="1" applyAlignment="1">
      <alignment horizontal="left" vertical="center"/>
    </xf>
    <xf numFmtId="0" fontId="15" fillId="10" borderId="9" xfId="0" applyFont="1" applyFill="1" applyBorder="1" applyAlignment="1">
      <alignment horizontal="center" vertical="center"/>
    </xf>
    <xf numFmtId="0" fontId="15" fillId="8" borderId="9" xfId="0" applyFont="1" applyFill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 shrinkToFit="1"/>
      <protection locked="0"/>
    </xf>
    <xf numFmtId="165" fontId="34" fillId="8" borderId="8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9" fillId="2" borderId="0" xfId="0" applyFont="1" applyFill="1" applyAlignment="1">
      <alignment horizontal="centerContinuous" vertical="center"/>
    </xf>
    <xf numFmtId="0" fontId="0" fillId="9" borderId="1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29" fillId="9" borderId="9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15" fillId="9" borderId="11" xfId="0" applyFont="1" applyFill="1" applyBorder="1" applyAlignment="1">
      <alignment horizontal="center" vertical="center"/>
    </xf>
    <xf numFmtId="0" fontId="15" fillId="9" borderId="12" xfId="0" applyFont="1" applyFill="1" applyBorder="1" applyAlignment="1">
      <alignment horizontal="center" vertical="center"/>
    </xf>
    <xf numFmtId="0" fontId="15" fillId="12" borderId="10" xfId="0" applyFont="1" applyFill="1" applyBorder="1" applyAlignment="1">
      <alignment horizontal="left" vertical="center"/>
    </xf>
    <xf numFmtId="0" fontId="15" fillId="12" borderId="11" xfId="0" applyFont="1" applyFill="1" applyBorder="1" applyAlignment="1">
      <alignment horizontal="center" vertical="center"/>
    </xf>
    <xf numFmtId="0" fontId="15" fillId="12" borderId="12" xfId="0" applyFont="1" applyFill="1" applyBorder="1" applyAlignment="1">
      <alignment horizontal="center" vertical="center"/>
    </xf>
    <xf numFmtId="0" fontId="15" fillId="8" borderId="6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165" fontId="34" fillId="8" borderId="7" xfId="0" applyNumberFormat="1" applyFont="1" applyFill="1" applyBorder="1" applyAlignment="1">
      <alignment horizontal="center" vertical="center"/>
    </xf>
    <xf numFmtId="0" fontId="29" fillId="8" borderId="7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32" fillId="0" borderId="0" xfId="0" applyFont="1" applyAlignment="1" applyProtection="1">
      <alignment horizontal="left" vertical="center" indent="1" shrinkToFit="1"/>
      <protection hidden="1"/>
    </xf>
    <xf numFmtId="164" fontId="15" fillId="0" borderId="0" xfId="0" applyNumberFormat="1" applyFont="1" applyAlignment="1" applyProtection="1">
      <alignment horizontal="center" vertical="center" shrinkToFit="1"/>
      <protection hidden="1"/>
    </xf>
    <xf numFmtId="0" fontId="9" fillId="0" borderId="0" xfId="0" applyFont="1" applyAlignment="1" applyProtection="1">
      <alignment horizontal="left" vertical="center" indent="1" shrinkToFit="1"/>
      <protection hidden="1"/>
    </xf>
    <xf numFmtId="164" fontId="15" fillId="0" borderId="0" xfId="0" applyNumberFormat="1" applyFont="1" applyAlignment="1" applyProtection="1">
      <alignment horizontal="center" vertical="center"/>
      <protection hidden="1"/>
    </xf>
    <xf numFmtId="164" fontId="35" fillId="0" borderId="0" xfId="0" applyNumberFormat="1" applyFont="1" applyAlignment="1" applyProtection="1">
      <alignment horizontal="center" vertical="center"/>
      <protection hidden="1"/>
    </xf>
    <xf numFmtId="0" fontId="20" fillId="8" borderId="9" xfId="0" applyFont="1" applyFill="1" applyBorder="1" applyAlignment="1">
      <alignment horizontal="center" vertical="center"/>
    </xf>
    <xf numFmtId="0" fontId="32" fillId="8" borderId="0" xfId="0" applyFont="1" applyFill="1" applyAlignment="1" applyProtection="1">
      <alignment horizontal="left" vertical="center" indent="1" shrinkToFit="1"/>
      <protection hidden="1"/>
    </xf>
    <xf numFmtId="0" fontId="15" fillId="10" borderId="12" xfId="0" applyFont="1" applyFill="1" applyBorder="1" applyAlignment="1">
      <alignment horizontal="left" vertical="center"/>
    </xf>
    <xf numFmtId="0" fontId="15" fillId="10" borderId="12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0" xfId="0" quotePrefix="1" applyFill="1" applyAlignment="1">
      <alignment horizontal="center" vertical="center"/>
    </xf>
    <xf numFmtId="0" fontId="15" fillId="13" borderId="9" xfId="0" applyFont="1" applyFill="1" applyBorder="1" applyAlignment="1">
      <alignment horizontal="centerContinuous" vertical="center"/>
    </xf>
    <xf numFmtId="0" fontId="0" fillId="13" borderId="9" xfId="0" applyFill="1" applyBorder="1" applyAlignment="1">
      <alignment horizontal="center" vertical="center"/>
    </xf>
    <xf numFmtId="0" fontId="15" fillId="9" borderId="9" xfId="0" applyFont="1" applyFill="1" applyBorder="1" applyAlignment="1">
      <alignment horizontal="left" vertical="center"/>
    </xf>
    <xf numFmtId="0" fontId="15" fillId="9" borderId="10" xfId="0" applyFont="1" applyFill="1" applyBorder="1" applyAlignment="1">
      <alignment horizontal="centerContinuous" vertical="center"/>
    </xf>
    <xf numFmtId="0" fontId="15" fillId="9" borderId="12" xfId="0" applyFont="1" applyFill="1" applyBorder="1" applyAlignment="1">
      <alignment horizontal="centerContinuous" vertical="center"/>
    </xf>
    <xf numFmtId="0" fontId="3" fillId="8" borderId="9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center" vertical="center"/>
    </xf>
    <xf numFmtId="0" fontId="15" fillId="12" borderId="9" xfId="0" applyFont="1" applyFill="1" applyBorder="1" applyAlignment="1">
      <alignment horizontal="center" vertical="center"/>
    </xf>
    <xf numFmtId="0" fontId="15" fillId="12" borderId="9" xfId="0" applyFont="1" applyFill="1" applyBorder="1" applyAlignment="1">
      <alignment horizontal="centerContinuous" vertical="center"/>
    </xf>
    <xf numFmtId="0" fontId="15" fillId="13" borderId="9" xfId="0" applyFont="1" applyFill="1" applyBorder="1" applyAlignment="1">
      <alignment horizontal="center" vertical="center"/>
    </xf>
    <xf numFmtId="0" fontId="31" fillId="15" borderId="0" xfId="0" applyFont="1" applyFill="1" applyAlignment="1">
      <alignment horizontal="centerContinuous" vertical="center"/>
    </xf>
    <xf numFmtId="0" fontId="31" fillId="2" borderId="0" xfId="0" applyFont="1" applyFill="1" applyAlignment="1">
      <alignment horizontal="centerContinuous" vertical="center"/>
    </xf>
    <xf numFmtId="0" fontId="33" fillId="15" borderId="0" xfId="0" applyFont="1" applyFill="1" applyAlignment="1">
      <alignment horizontal="centerContinuous" vertical="center"/>
    </xf>
    <xf numFmtId="0" fontId="40" fillId="2" borderId="34" xfId="0" applyFont="1" applyFill="1" applyBorder="1" applyAlignment="1" applyProtection="1">
      <alignment vertical="center"/>
      <protection hidden="1"/>
    </xf>
    <xf numFmtId="168" fontId="15" fillId="8" borderId="0" xfId="0" applyNumberFormat="1" applyFont="1" applyFill="1" applyAlignment="1" applyProtection="1">
      <alignment horizontal="center" vertical="center" shrinkToFit="1"/>
      <protection hidden="1"/>
    </xf>
    <xf numFmtId="0" fontId="23" fillId="2" borderId="0" xfId="0" applyFont="1" applyFill="1" applyAlignment="1">
      <alignment horizontal="right" vertical="center"/>
    </xf>
    <xf numFmtId="0" fontId="24" fillId="2" borderId="0" xfId="0" applyFont="1" applyFill="1" applyAlignment="1">
      <alignment horizontal="right" vertical="center"/>
    </xf>
    <xf numFmtId="14" fontId="0" fillId="2" borderId="0" xfId="0" applyNumberFormat="1" applyFill="1" applyAlignment="1">
      <alignment horizontal="center" vertical="center"/>
    </xf>
    <xf numFmtId="167" fontId="0" fillId="2" borderId="12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9" fontId="0" fillId="2" borderId="9" xfId="9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49" fontId="14" fillId="3" borderId="0" xfId="0" applyNumberFormat="1" applyFont="1" applyFill="1" applyAlignment="1">
      <alignment horizontal="left" vertical="center" indent="1"/>
    </xf>
    <xf numFmtId="49" fontId="14" fillId="3" borderId="0" xfId="0" applyNumberFormat="1" applyFont="1" applyFill="1" applyAlignment="1">
      <alignment horizontal="left" vertical="center" indent="4"/>
    </xf>
    <xf numFmtId="0" fontId="25" fillId="3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right" vertical="center"/>
    </xf>
    <xf numFmtId="49" fontId="11" fillId="5" borderId="0" xfId="0" applyNumberFormat="1" applyFont="1" applyFill="1" applyAlignment="1">
      <alignment horizontal="left" vertical="center" indent="1"/>
    </xf>
    <xf numFmtId="49" fontId="11" fillId="5" borderId="0" xfId="0" applyNumberFormat="1" applyFont="1" applyFill="1" applyAlignment="1">
      <alignment horizontal="left" vertical="center" indent="4"/>
    </xf>
    <xf numFmtId="0" fontId="11" fillId="5" borderId="0" xfId="0" applyFont="1" applyFill="1" applyAlignment="1">
      <alignment horizontal="center" vertical="center"/>
    </xf>
    <xf numFmtId="0" fontId="24" fillId="6" borderId="0" xfId="0" applyFont="1" applyFill="1" applyAlignment="1">
      <alignment horizontal="right" vertical="center"/>
    </xf>
    <xf numFmtId="0" fontId="8" fillId="2" borderId="0" xfId="1" applyFill="1" applyAlignment="1">
      <alignment vertical="center"/>
    </xf>
    <xf numFmtId="0" fontId="9" fillId="2" borderId="0" xfId="0" applyFont="1" applyFill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0" borderId="21" xfId="0" applyBorder="1"/>
    <xf numFmtId="0" fontId="0" fillId="0" borderId="0" xfId="0" applyAlignment="1">
      <alignment horizontal="center" vertical="center" shrinkToFit="1"/>
    </xf>
    <xf numFmtId="0" fontId="9" fillId="0" borderId="0" xfId="0" applyFont="1"/>
    <xf numFmtId="0" fontId="9" fillId="0" borderId="21" xfId="0" applyFont="1" applyBorder="1"/>
    <xf numFmtId="0" fontId="0" fillId="0" borderId="22" xfId="0" applyBorder="1"/>
    <xf numFmtId="0" fontId="9" fillId="0" borderId="23" xfId="0" applyFont="1" applyBorder="1"/>
    <xf numFmtId="0" fontId="9" fillId="0" borderId="24" xfId="0" applyFont="1" applyBorder="1"/>
    <xf numFmtId="0" fontId="0" fillId="7" borderId="0" xfId="0" applyFill="1"/>
    <xf numFmtId="0" fontId="0" fillId="0" borderId="16" xfId="0" applyBorder="1" applyAlignment="1" applyProtection="1">
      <alignment horizontal="center" vertical="center" shrinkToFit="1"/>
      <protection locked="0"/>
    </xf>
    <xf numFmtId="0" fontId="39" fillId="2" borderId="0" xfId="0" applyFont="1" applyFill="1"/>
    <xf numFmtId="49" fontId="38" fillId="3" borderId="0" xfId="0" applyNumberFormat="1" applyFont="1" applyFill="1" applyAlignment="1">
      <alignment horizontal="left" vertical="center" indent="7"/>
    </xf>
    <xf numFmtId="49" fontId="38" fillId="3" borderId="0" xfId="0" applyNumberFormat="1" applyFont="1" applyFill="1" applyAlignment="1">
      <alignment vertical="center"/>
    </xf>
    <xf numFmtId="0" fontId="10" fillId="2" borderId="0" xfId="0" applyFont="1" applyFill="1"/>
    <xf numFmtId="49" fontId="11" fillId="5" borderId="0" xfId="0" applyNumberFormat="1" applyFont="1" applyFill="1" applyAlignment="1">
      <alignment horizontal="left" vertical="center" indent="7"/>
    </xf>
    <xf numFmtId="49" fontId="11" fillId="5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49" fontId="14" fillId="3" borderId="0" xfId="0" applyNumberFormat="1" applyFont="1" applyFill="1" applyAlignment="1">
      <alignment horizontal="left" vertical="center" indent="6"/>
    </xf>
    <xf numFmtId="49" fontId="11" fillId="5" borderId="0" xfId="0" applyNumberFormat="1" applyFont="1" applyFill="1" applyAlignment="1">
      <alignment horizontal="left" vertical="center" indent="6"/>
    </xf>
    <xf numFmtId="0" fontId="5" fillId="2" borderId="0" xfId="6" applyFill="1" applyAlignment="1">
      <alignment vertical="center"/>
    </xf>
    <xf numFmtId="0" fontId="30" fillId="11" borderId="35" xfId="0" applyFont="1" applyFill="1" applyBorder="1" applyAlignment="1">
      <alignment horizontal="centerContinuous" vertical="center"/>
    </xf>
    <xf numFmtId="0" fontId="26" fillId="2" borderId="0" xfId="6" applyFont="1" applyFill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center" vertical="center"/>
    </xf>
    <xf numFmtId="0" fontId="9" fillId="0" borderId="27" xfId="0" applyFont="1" applyBorder="1"/>
    <xf numFmtId="0" fontId="9" fillId="0" borderId="32" xfId="0" applyFont="1" applyBorder="1"/>
    <xf numFmtId="0" fontId="9" fillId="0" borderId="15" xfId="0" applyFont="1" applyBorder="1"/>
    <xf numFmtId="0" fontId="27" fillId="2" borderId="0" xfId="0" applyFont="1" applyFill="1" applyAlignment="1">
      <alignment vertical="center"/>
    </xf>
    <xf numFmtId="0" fontId="27" fillId="0" borderId="30" xfId="0" applyFont="1" applyBorder="1" applyAlignment="1">
      <alignment vertical="center"/>
    </xf>
    <xf numFmtId="0" fontId="28" fillId="11" borderId="0" xfId="0" applyFont="1" applyFill="1" applyAlignment="1">
      <alignment horizontal="centerContinuous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Continuous" vertical="center"/>
    </xf>
    <xf numFmtId="0" fontId="27" fillId="0" borderId="31" xfId="0" applyFont="1" applyBorder="1" applyAlignment="1">
      <alignment vertical="center"/>
    </xf>
    <xf numFmtId="0" fontId="9" fillId="0" borderId="30" xfId="0" applyFont="1" applyBorder="1"/>
    <xf numFmtId="0" fontId="9" fillId="0" borderId="0" xfId="0" applyFont="1" applyAlignment="1">
      <alignment horizontal="center"/>
    </xf>
    <xf numFmtId="0" fontId="9" fillId="0" borderId="31" xfId="0" applyFont="1" applyBorder="1"/>
    <xf numFmtId="0" fontId="15" fillId="2" borderId="0" xfId="0" applyFont="1" applyFill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9" fillId="2" borderId="0" xfId="0" applyFont="1" applyFill="1" applyAlignment="1">
      <alignment horizontal="left" vertical="center" indent="1" shrinkToFit="1"/>
    </xf>
    <xf numFmtId="0" fontId="9" fillId="0" borderId="30" xfId="0" applyFont="1" applyBorder="1" applyAlignment="1">
      <alignment horizontal="left" vertical="center" indent="1" shrinkToFit="1"/>
    </xf>
    <xf numFmtId="164" fontId="9" fillId="0" borderId="0" xfId="0" applyNumberFormat="1" applyFont="1" applyAlignment="1">
      <alignment horizontal="left" vertical="center" indent="1" shrinkToFit="1"/>
    </xf>
    <xf numFmtId="0" fontId="9" fillId="0" borderId="0" xfId="0" applyFont="1" applyAlignment="1">
      <alignment horizontal="left" vertical="center" indent="1" shrinkToFit="1"/>
    </xf>
    <xf numFmtId="0" fontId="9" fillId="0" borderId="31" xfId="0" applyFont="1" applyBorder="1" applyAlignment="1">
      <alignment horizontal="left" vertical="center" indent="1" shrinkToFit="1"/>
    </xf>
    <xf numFmtId="0" fontId="9" fillId="0" borderId="3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31" xfId="0" applyFont="1" applyBorder="1" applyAlignment="1">
      <alignment vertical="center"/>
    </xf>
    <xf numFmtId="0" fontId="15" fillId="0" borderId="3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31" xfId="0" applyFont="1" applyBorder="1" applyAlignment="1">
      <alignment vertical="center"/>
    </xf>
    <xf numFmtId="0" fontId="15" fillId="2" borderId="0" xfId="0" applyFont="1" applyFill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14" fontId="15" fillId="2" borderId="0" xfId="0" applyNumberFormat="1" applyFont="1" applyFill="1" applyAlignment="1">
      <alignment vertical="center"/>
    </xf>
    <xf numFmtId="14" fontId="9" fillId="2" borderId="0" xfId="0" applyNumberFormat="1" applyFont="1" applyFill="1" applyAlignment="1">
      <alignment vertical="center"/>
    </xf>
    <xf numFmtId="164" fontId="36" fillId="0" borderId="0" xfId="0" applyNumberFormat="1" applyFont="1" applyAlignment="1">
      <alignment horizontal="center" vertical="center"/>
    </xf>
    <xf numFmtId="0" fontId="9" fillId="0" borderId="26" xfId="0" applyFont="1" applyBorder="1"/>
    <xf numFmtId="0" fontId="9" fillId="0" borderId="28" xfId="0" applyFont="1" applyBorder="1"/>
    <xf numFmtId="0" fontId="9" fillId="0" borderId="14" xfId="0" applyFont="1" applyBorder="1"/>
    <xf numFmtId="0" fontId="37" fillId="2" borderId="0" xfId="0" applyFont="1" applyFill="1"/>
    <xf numFmtId="0" fontId="40" fillId="2" borderId="34" xfId="0" applyFont="1" applyFill="1" applyBorder="1" applyAlignment="1">
      <alignment vertical="center"/>
    </xf>
    <xf numFmtId="0" fontId="37" fillId="2" borderId="0" xfId="0" applyFont="1" applyFill="1" applyAlignment="1">
      <alignment horizontal="center" vertical="center"/>
    </xf>
    <xf numFmtId="0" fontId="37" fillId="2" borderId="0" xfId="6" applyFont="1" applyFill="1" applyAlignment="1">
      <alignment vertical="center"/>
    </xf>
    <xf numFmtId="0" fontId="28" fillId="14" borderId="0" xfId="0" applyFont="1" applyFill="1" applyAlignment="1">
      <alignment horizontal="centerContinuous" vertical="center"/>
    </xf>
    <xf numFmtId="14" fontId="15" fillId="0" borderId="30" xfId="0" applyNumberFormat="1" applyFont="1" applyBorder="1" applyAlignment="1">
      <alignment vertical="center"/>
    </xf>
    <xf numFmtId="14" fontId="9" fillId="0" borderId="30" xfId="0" applyNumberFormat="1" applyFont="1" applyBorder="1" applyAlignment="1">
      <alignment vertical="center"/>
    </xf>
    <xf numFmtId="49" fontId="14" fillId="3" borderId="0" xfId="0" applyNumberFormat="1" applyFont="1" applyFill="1" applyAlignment="1">
      <alignment horizontal="left" vertical="center" indent="5"/>
    </xf>
    <xf numFmtId="49" fontId="11" fillId="5" borderId="0" xfId="0" applyNumberFormat="1" applyFont="1" applyFill="1" applyAlignment="1">
      <alignment horizontal="left" vertical="center" indent="5"/>
    </xf>
    <xf numFmtId="0" fontId="1" fillId="2" borderId="0" xfId="8" applyFill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6" xfId="0" applyBorder="1"/>
    <xf numFmtId="0" fontId="0" fillId="0" borderId="29" xfId="0" applyBorder="1"/>
    <xf numFmtId="0" fontId="0" fillId="0" borderId="4" xfId="0" applyBorder="1"/>
    <xf numFmtId="0" fontId="0" fillId="0" borderId="25" xfId="0" applyBorder="1"/>
    <xf numFmtId="0" fontId="0" fillId="0" borderId="5" xfId="0" applyBorder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0" borderId="37" xfId="0" applyBorder="1" applyAlignment="1" applyProtection="1">
      <alignment horizontal="centerContinuous" vertical="center" shrinkToFit="1"/>
      <protection locked="0"/>
    </xf>
    <xf numFmtId="0" fontId="0" fillId="0" borderId="38" xfId="0" applyBorder="1" applyAlignment="1" applyProtection="1">
      <alignment horizontal="centerContinuous" vertical="center" shrinkToFit="1"/>
      <protection locked="0"/>
    </xf>
    <xf numFmtId="0" fontId="43" fillId="2" borderId="9" xfId="0" applyFont="1" applyFill="1" applyBorder="1" applyAlignment="1">
      <alignment horizontal="center" vertical="center"/>
    </xf>
    <xf numFmtId="0" fontId="44" fillId="2" borderId="9" xfId="0" applyFont="1" applyFill="1" applyBorder="1" applyAlignment="1">
      <alignment horizontal="center" vertical="center"/>
    </xf>
    <xf numFmtId="167" fontId="0" fillId="0" borderId="40" xfId="0" applyNumberFormat="1" applyBorder="1" applyAlignment="1" applyProtection="1">
      <alignment horizontal="center" vertical="center" shrinkToFit="1"/>
      <protection locked="0"/>
    </xf>
    <xf numFmtId="167" fontId="0" fillId="0" borderId="41" xfId="0" applyNumberFormat="1" applyBorder="1" applyAlignment="1" applyProtection="1">
      <alignment horizontal="center" vertical="center" shrinkToFit="1"/>
      <protection locked="0"/>
    </xf>
    <xf numFmtId="167" fontId="0" fillId="0" borderId="43" xfId="0" applyNumberFormat="1" applyBorder="1" applyAlignment="1" applyProtection="1">
      <alignment horizontal="center" vertical="center" shrinkToFit="1"/>
      <protection locked="0"/>
    </xf>
    <xf numFmtId="167" fontId="0" fillId="0" borderId="42" xfId="0" applyNumberFormat="1" applyBorder="1" applyAlignment="1" applyProtection="1">
      <alignment horizontal="center" vertical="center" shrinkToFit="1"/>
      <protection locked="0"/>
    </xf>
    <xf numFmtId="0" fontId="0" fillId="0" borderId="45" xfId="0" applyBorder="1" applyAlignment="1" applyProtection="1">
      <alignment horizontal="left" vertical="center" shrinkToFit="1"/>
      <protection locked="0"/>
    </xf>
    <xf numFmtId="0" fontId="0" fillId="0" borderId="46" xfId="0" applyBorder="1" applyAlignment="1" applyProtection="1">
      <alignment horizontal="left" vertical="center" shrinkToFit="1"/>
      <protection locked="0"/>
    </xf>
    <xf numFmtId="0" fontId="0" fillId="0" borderId="47" xfId="0" applyBorder="1" applyAlignment="1" applyProtection="1">
      <alignment horizontal="center" vertical="center" shrinkToFit="1"/>
      <protection locked="0"/>
    </xf>
    <xf numFmtId="0" fontId="0" fillId="0" borderId="48" xfId="0" applyBorder="1" applyAlignment="1" applyProtection="1">
      <alignment horizontal="center" vertical="center" shrinkToFit="1"/>
      <protection locked="0"/>
    </xf>
    <xf numFmtId="0" fontId="0" fillId="0" borderId="49" xfId="0" applyBorder="1" applyAlignment="1" applyProtection="1">
      <alignment horizontal="left" vertical="center" shrinkToFit="1"/>
      <protection locked="0"/>
    </xf>
    <xf numFmtId="0" fontId="0" fillId="0" borderId="50" xfId="0" applyBorder="1" applyAlignment="1" applyProtection="1">
      <alignment horizontal="left" vertical="center" shrinkToFit="1"/>
      <protection locked="0"/>
    </xf>
    <xf numFmtId="0" fontId="0" fillId="0" borderId="51" xfId="0" applyBorder="1" applyAlignment="1" applyProtection="1">
      <alignment horizontal="left" vertical="center" shrinkToFit="1"/>
      <protection locked="0"/>
    </xf>
    <xf numFmtId="167" fontId="45" fillId="11" borderId="35" xfId="0" applyNumberFormat="1" applyFont="1" applyFill="1" applyBorder="1" applyAlignment="1" applyProtection="1">
      <alignment horizontal="centerContinuous" vertical="center"/>
      <protection hidden="1"/>
    </xf>
    <xf numFmtId="0" fontId="15" fillId="16" borderId="35" xfId="0" applyFont="1" applyFill="1" applyBorder="1" applyAlignment="1">
      <alignment horizontal="center" vertical="center"/>
    </xf>
    <xf numFmtId="0" fontId="47" fillId="0" borderId="44" xfId="0" applyFont="1" applyBorder="1" applyAlignment="1" applyProtection="1">
      <alignment horizontal="center" vertical="center" shrinkToFit="1"/>
      <protection locked="0"/>
    </xf>
    <xf numFmtId="0" fontId="47" fillId="0" borderId="39" xfId="0" applyFont="1" applyBorder="1" applyAlignment="1" applyProtection="1">
      <alignment horizontal="center" vertical="center" shrinkToFit="1"/>
      <protection locked="0"/>
    </xf>
    <xf numFmtId="0" fontId="15" fillId="16" borderId="13" xfId="0" applyFont="1" applyFill="1" applyBorder="1" applyAlignment="1">
      <alignment horizontal="center" vertical="center" wrapText="1"/>
    </xf>
    <xf numFmtId="0" fontId="15" fillId="16" borderId="37" xfId="0" applyFont="1" applyFill="1" applyBorder="1" applyAlignment="1">
      <alignment horizontal="centerContinuous" vertical="center" wrapText="1"/>
    </xf>
    <xf numFmtId="0" fontId="15" fillId="16" borderId="38" xfId="0" applyFont="1" applyFill="1" applyBorder="1" applyAlignment="1">
      <alignment horizontal="centerContinuous" vertical="center" wrapText="1"/>
    </xf>
    <xf numFmtId="0" fontId="10" fillId="16" borderId="0" xfId="6" applyFont="1" applyFill="1" applyAlignment="1">
      <alignment horizontal="centerContinuous" vertical="center"/>
    </xf>
    <xf numFmtId="0" fontId="15" fillId="16" borderId="16" xfId="0" applyFont="1" applyFill="1" applyBorder="1" applyAlignment="1">
      <alignment horizontal="center" vertical="center"/>
    </xf>
    <xf numFmtId="0" fontId="46" fillId="18" borderId="0" xfId="0" applyFont="1" applyFill="1" applyAlignment="1">
      <alignment horizontal="center" vertical="center" shrinkToFit="1"/>
    </xf>
    <xf numFmtId="0" fontId="33" fillId="17" borderId="0" xfId="0" applyFont="1" applyFill="1" applyAlignment="1">
      <alignment horizontal="center" vertical="center" shrinkToFit="1"/>
    </xf>
    <xf numFmtId="0" fontId="0" fillId="18" borderId="33" xfId="0" applyFill="1" applyBorder="1" applyAlignment="1" applyProtection="1">
      <alignment horizontal="left" vertical="center" indent="1" shrinkToFit="1"/>
      <protection hidden="1"/>
    </xf>
    <xf numFmtId="0" fontId="0" fillId="18" borderId="0" xfId="0" applyFill="1" applyAlignment="1">
      <alignment horizontal="left" vertical="center" indent="1" shrinkToFit="1"/>
    </xf>
    <xf numFmtId="0" fontId="0" fillId="18" borderId="0" xfId="0" applyFill="1" applyAlignment="1" applyProtection="1">
      <alignment horizontal="left" vertical="center" indent="1" shrinkToFit="1"/>
      <protection hidden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0" fillId="19" borderId="35" xfId="0" applyFont="1" applyFill="1" applyBorder="1" applyAlignment="1">
      <alignment horizontal="centerContinuous" vertical="center"/>
    </xf>
    <xf numFmtId="0" fontId="26" fillId="0" borderId="54" xfId="0" applyFont="1" applyBorder="1" applyAlignment="1" applyProtection="1">
      <alignment horizontal="center" vertical="center"/>
      <protection locked="0"/>
    </xf>
    <xf numFmtId="0" fontId="30" fillId="19" borderId="54" xfId="0" applyFont="1" applyFill="1" applyBorder="1" applyAlignment="1">
      <alignment horizontal="centerContinuous" vertical="center"/>
    </xf>
    <xf numFmtId="0" fontId="26" fillId="0" borderId="55" xfId="0" applyFont="1" applyBorder="1" applyAlignment="1" applyProtection="1">
      <alignment horizontal="center" vertical="center"/>
      <protection locked="0"/>
    </xf>
    <xf numFmtId="0" fontId="17" fillId="2" borderId="0" xfId="4" applyFont="1" applyFill="1" applyAlignment="1">
      <alignment vertical="center"/>
    </xf>
    <xf numFmtId="0" fontId="1" fillId="0" borderId="6" xfId="10" applyBorder="1" applyAlignment="1">
      <alignment horizontal="left" wrapText="1" indent="1"/>
    </xf>
    <xf numFmtId="0" fontId="1" fillId="2" borderId="0" xfId="10" applyFill="1"/>
    <xf numFmtId="0" fontId="18" fillId="2" borderId="0" xfId="4" applyFont="1" applyFill="1" applyAlignment="1">
      <alignment vertical="center"/>
    </xf>
    <xf numFmtId="0" fontId="1" fillId="0" borderId="7" xfId="10" applyBorder="1" applyAlignment="1">
      <alignment horizontal="left" indent="1"/>
    </xf>
    <xf numFmtId="0" fontId="1" fillId="0" borderId="7" xfId="10" applyBorder="1" applyAlignment="1">
      <alignment horizontal="left" vertical="center" wrapText="1" indent="1"/>
    </xf>
    <xf numFmtId="0" fontId="1" fillId="0" borderId="7" xfId="10" applyBorder="1" applyAlignment="1">
      <alignment horizontal="left" vertical="top" wrapText="1" indent="2"/>
    </xf>
    <xf numFmtId="0" fontId="19" fillId="2" borderId="0" xfId="4" applyFont="1" applyFill="1" applyAlignment="1">
      <alignment vertical="center"/>
    </xf>
    <xf numFmtId="0" fontId="15" fillId="0" borderId="7" xfId="10" applyFont="1" applyBorder="1" applyAlignment="1">
      <alignment horizontal="left" indent="1"/>
    </xf>
    <xf numFmtId="0" fontId="1" fillId="0" borderId="8" xfId="10" applyBorder="1" applyAlignment="1">
      <alignment horizontal="left" indent="1"/>
    </xf>
    <xf numFmtId="0" fontId="31" fillId="11" borderId="52" xfId="0" applyFont="1" applyFill="1" applyBorder="1" applyAlignment="1" applyProtection="1">
      <alignment horizontal="centerContinuous" vertical="center" wrapText="1"/>
      <protection hidden="1"/>
    </xf>
    <xf numFmtId="0" fontId="31" fillId="11" borderId="53" xfId="0" applyFont="1" applyFill="1" applyBorder="1" applyAlignment="1" applyProtection="1">
      <alignment horizontal="centerContinuous" vertical="center" wrapText="1"/>
      <protection hidden="1"/>
    </xf>
    <xf numFmtId="0" fontId="42" fillId="11" borderId="35" xfId="0" applyFont="1" applyFill="1" applyBorder="1" applyAlignment="1" applyProtection="1">
      <alignment horizontal="centerContinuous" vertical="center"/>
      <protection hidden="1"/>
    </xf>
    <xf numFmtId="0" fontId="15" fillId="13" borderId="8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19" fillId="10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6" fontId="0" fillId="2" borderId="9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quotePrefix="1" applyFill="1" applyBorder="1" applyAlignment="1">
      <alignment horizontal="center" vertical="center"/>
    </xf>
    <xf numFmtId="170" fontId="0" fillId="2" borderId="9" xfId="0" applyNumberFormat="1" applyFill="1" applyBorder="1" applyAlignment="1">
      <alignment horizontal="center" vertical="center"/>
    </xf>
    <xf numFmtId="169" fontId="0" fillId="2" borderId="9" xfId="0" applyNumberFormat="1" applyFill="1" applyBorder="1" applyAlignment="1" applyProtection="1">
      <alignment horizontal="center"/>
      <protection hidden="1"/>
    </xf>
    <xf numFmtId="0" fontId="0" fillId="2" borderId="9" xfId="0" applyFill="1" applyBorder="1"/>
    <xf numFmtId="0" fontId="19" fillId="10" borderId="9" xfId="0" applyFont="1" applyFill="1" applyBorder="1" applyAlignment="1">
      <alignment horizontal="centerContinuous" vertical="center"/>
    </xf>
    <xf numFmtId="0" fontId="48" fillId="21" borderId="56" xfId="0" applyFont="1" applyFill="1" applyBorder="1" applyAlignment="1" applyProtection="1">
      <alignment horizontal="centerContinuous" vertical="center"/>
      <protection hidden="1"/>
    </xf>
    <xf numFmtId="0" fontId="49" fillId="21" borderId="57" xfId="0" applyFont="1" applyFill="1" applyBorder="1" applyAlignment="1">
      <alignment horizontal="centerContinuous" vertical="center"/>
    </xf>
    <xf numFmtId="0" fontId="50" fillId="21" borderId="58" xfId="0" applyFont="1" applyFill="1" applyBorder="1" applyAlignment="1">
      <alignment horizontal="centerContinuous" vertical="center"/>
    </xf>
    <xf numFmtId="0" fontId="0" fillId="20" borderId="56" xfId="0" applyFill="1" applyBorder="1" applyAlignment="1" applyProtection="1">
      <alignment horizontal="left" vertical="center"/>
      <protection hidden="1"/>
    </xf>
    <xf numFmtId="0" fontId="0" fillId="20" borderId="57" xfId="0" applyFill="1" applyBorder="1" applyAlignment="1" applyProtection="1">
      <alignment horizontal="left" vertical="center"/>
      <protection hidden="1"/>
    </xf>
    <xf numFmtId="167" fontId="0" fillId="20" borderId="58" xfId="0" applyNumberFormat="1" applyFill="1" applyBorder="1" applyAlignment="1" applyProtection="1">
      <alignment horizontal="left" vertical="center"/>
      <protection hidden="1"/>
    </xf>
    <xf numFmtId="0" fontId="0" fillId="22" borderId="59" xfId="0" applyFill="1" applyBorder="1" applyAlignment="1">
      <alignment horizontal="left" vertical="center" shrinkToFit="1"/>
    </xf>
    <xf numFmtId="0" fontId="0" fillId="22" borderId="59" xfId="0" applyFill="1" applyBorder="1" applyAlignment="1">
      <alignment horizontal="center" vertical="center" shrinkToFit="1"/>
    </xf>
    <xf numFmtId="167" fontId="0" fillId="22" borderId="59" xfId="0" applyNumberFormat="1" applyFill="1" applyBorder="1" applyAlignment="1">
      <alignment horizontal="center" vertical="center" shrinkToFit="1"/>
    </xf>
    <xf numFmtId="0" fontId="47" fillId="22" borderId="59" xfId="0" applyFont="1" applyFill="1" applyBorder="1" applyAlignment="1">
      <alignment horizontal="center" vertical="center" shrinkToFit="1"/>
    </xf>
    <xf numFmtId="0" fontId="0" fillId="22" borderId="60" xfId="0" applyFill="1" applyBorder="1" applyAlignment="1">
      <alignment horizontal="left" vertical="center" shrinkToFit="1"/>
    </xf>
    <xf numFmtId="0" fontId="0" fillId="22" borderId="60" xfId="0" applyFill="1" applyBorder="1" applyAlignment="1">
      <alignment horizontal="center" vertical="center" shrinkToFit="1"/>
    </xf>
    <xf numFmtId="167" fontId="0" fillId="22" borderId="60" xfId="0" applyNumberFormat="1" applyFill="1" applyBorder="1" applyAlignment="1">
      <alignment horizontal="center" vertical="center" shrinkToFit="1"/>
    </xf>
    <xf numFmtId="0" fontId="47" fillId="22" borderId="60" xfId="0" applyFont="1" applyFill="1" applyBorder="1" applyAlignment="1">
      <alignment horizontal="center" vertical="center" shrinkToFit="1"/>
    </xf>
    <xf numFmtId="0" fontId="0" fillId="0" borderId="61" xfId="0" applyBorder="1" applyAlignment="1" applyProtection="1">
      <alignment horizontal="left" vertical="center" shrinkToFit="1"/>
      <protection locked="0"/>
    </xf>
    <xf numFmtId="0" fontId="0" fillId="0" borderId="62" xfId="0" applyBorder="1" applyAlignment="1" applyProtection="1">
      <alignment horizontal="center" vertical="center" shrinkToFit="1"/>
      <protection locked="0"/>
    </xf>
    <xf numFmtId="167" fontId="0" fillId="0" borderId="63" xfId="0" applyNumberFormat="1" applyBorder="1" applyAlignment="1" applyProtection="1">
      <alignment horizontal="center" vertical="center" shrinkToFit="1"/>
      <protection locked="0"/>
    </xf>
    <xf numFmtId="0" fontId="47" fillId="0" borderId="64" xfId="0" applyFont="1" applyBorder="1" applyAlignment="1" applyProtection="1">
      <alignment horizontal="center" vertical="center" shrinkToFit="1"/>
      <protection locked="0"/>
    </xf>
    <xf numFmtId="167" fontId="0" fillId="0" borderId="65" xfId="0" applyNumberFormat="1" applyBorder="1" applyAlignment="1" applyProtection="1">
      <alignment horizontal="center" vertical="center" shrinkToFit="1"/>
      <protection locked="0"/>
    </xf>
  </cellXfs>
  <cellStyles count="11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6" xr:uid="{DC14074D-6155-4E84-AACC-81AA27AFC5F2}"/>
    <cellStyle name="Normal 2 4" xfId="8" xr:uid="{5DA57C3E-48CC-47C0-800C-0A0D1CD84629}"/>
    <cellStyle name="Normal 3" xfId="3" xr:uid="{6CDF8B16-5B16-4C1E-8190-16EFBDFCEFB4}"/>
    <cellStyle name="Normal 3 2" xfId="5" xr:uid="{EBE6B589-17BD-473F-A3A7-5779EC871246}"/>
    <cellStyle name="Normal 3 2 2" xfId="7" xr:uid="{FFB36376-646D-478E-9409-237C145D82B5}"/>
    <cellStyle name="Normal 3 2 3" xfId="10" xr:uid="{5A33E0BA-B610-410C-8EF5-F865CFBC5BBF}"/>
    <cellStyle name="Percent" xfId="9" builtinId="5"/>
  </cellStyles>
  <dxfs count="170"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 patternType="none">
          <bgColor auto="1"/>
        </patternFill>
      </fill>
      <border>
        <bottom/>
        <vertical/>
        <horizontal/>
      </border>
    </dxf>
    <dxf>
      <font>
        <color theme="0"/>
      </font>
      <fill>
        <patternFill>
          <bgColor rgb="FFF25F5C"/>
        </patternFill>
      </fill>
    </dxf>
    <dxf>
      <font>
        <color theme="0"/>
      </font>
      <fill>
        <patternFill>
          <bgColor rgb="FFF25F5C"/>
        </patternFill>
      </fill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ont>
        <color rgb="FFD9D9D9"/>
      </font>
      <fill>
        <patternFill>
          <bgColor rgb="FFD9D9D9"/>
        </patternFill>
      </fill>
      <border>
        <left/>
        <right/>
        <top/>
        <bottom/>
        <vertical/>
        <horizontal/>
      </border>
    </dxf>
    <dxf>
      <fill>
        <patternFill>
          <bgColor theme="0" tint="-0.34998626667073579"/>
        </patternFill>
      </fill>
    </dxf>
    <dxf>
      <font>
        <b/>
        <i val="0"/>
        <color rgb="FF1DD3B0"/>
      </font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justifyLastLine="0" shrinkToFit="0" readingOrder="0"/>
    </dxf>
    <dxf>
      <border>
        <bottom style="thin">
          <color indexed="64"/>
        </bottom>
      </border>
    </dxf>
    <dxf>
      <font>
        <b/>
        <charset val="162"/>
      </font>
      <fill>
        <patternFill patternType="solid">
          <fgColor indexed="64"/>
          <bgColor theme="8" tint="0.39997558519241921"/>
        </patternFill>
      </fill>
      <alignment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EmptyStyle" pivot="0" count="1" xr9:uid="{0A522636-B6F5-4FFE-A644-4063D47354A2}">
      <tableStyleElement type="wholeTable" dxfId="169"/>
    </tableStyle>
    <tableStyle name="Invisible" pivot="0" table="0" count="0" xr9:uid="{54DDCB94-FEC8-4501-A4D1-95870076632A}"/>
  </tableStyles>
  <colors>
    <mruColors>
      <color rgb="FFCCCCCC"/>
      <color rgb="FFE0E0E0"/>
      <color rgb="FF284B63"/>
      <color rgb="FFF0F0F0"/>
      <color rgb="FF283845"/>
      <color rgb="FFFAA275"/>
      <color rgb="FF1DD3B0"/>
      <color rgb="FFF25F5C"/>
      <color rgb="FF8497B0"/>
      <color rgb="FFF2A5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Bill Amounts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9435703862569222E-2"/>
          <c:y val="0.16484444444444443"/>
          <c:w val="0.94763964630112441"/>
          <c:h val="0.630384951881014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Calc!$CP$36</c:f>
              <c:strCache>
                <c:ptCount val="1"/>
                <c:pt idx="0">
                  <c:v>Unpaid Bill Amount</c:v>
                </c:pt>
              </c:strCache>
            </c:strRef>
          </c:tx>
          <c:spPr>
            <a:solidFill>
              <a:srgbClr val="F25F5C"/>
            </a:solidFill>
            <a:ln>
              <a:noFill/>
            </a:ln>
            <a:effectLst/>
          </c:spPr>
          <c:invertIfNegative val="0"/>
          <c:cat>
            <c:strRef>
              <c:f>Calc!$CQ$35:$DB$35</c:f>
              <c:strCache>
                <c:ptCount val="12"/>
                <c:pt idx="0">
                  <c:v>Jan-2024</c:v>
                </c:pt>
                <c:pt idx="1">
                  <c:v>Feb-2024</c:v>
                </c:pt>
                <c:pt idx="2">
                  <c:v>Mar-2024</c:v>
                </c:pt>
                <c:pt idx="3">
                  <c:v>Apr-2024</c:v>
                </c:pt>
                <c:pt idx="4">
                  <c:v>May-2024</c:v>
                </c:pt>
                <c:pt idx="5">
                  <c:v>Jun-2024</c:v>
                </c:pt>
                <c:pt idx="6">
                  <c:v>Jul-2024</c:v>
                </c:pt>
                <c:pt idx="7">
                  <c:v>Aug-2024</c:v>
                </c:pt>
                <c:pt idx="8">
                  <c:v>Sep-2024</c:v>
                </c:pt>
                <c:pt idx="9">
                  <c:v>Oct-2024</c:v>
                </c:pt>
                <c:pt idx="10">
                  <c:v>Nov-2024</c:v>
                </c:pt>
                <c:pt idx="11">
                  <c:v>Dec-2024</c:v>
                </c:pt>
              </c:strCache>
            </c:strRef>
          </c:cat>
          <c:val>
            <c:numRef>
              <c:f>Calc!$CQ$36:$DB$36</c:f>
              <c:numCache>
                <c:formatCode>#,##0.0</c:formatCode>
                <c:ptCount val="12"/>
                <c:pt idx="0">
                  <c:v>120</c:v>
                </c:pt>
                <c:pt idx="1">
                  <c:v>0</c:v>
                </c:pt>
                <c:pt idx="2">
                  <c:v>0</c:v>
                </c:pt>
                <c:pt idx="3">
                  <c:v>80</c:v>
                </c:pt>
                <c:pt idx="4">
                  <c:v>120</c:v>
                </c:pt>
                <c:pt idx="5">
                  <c:v>0</c:v>
                </c:pt>
                <c:pt idx="6">
                  <c:v>0</c:v>
                </c:pt>
                <c:pt idx="7">
                  <c:v>85</c:v>
                </c:pt>
                <c:pt idx="8">
                  <c:v>120</c:v>
                </c:pt>
                <c:pt idx="9">
                  <c:v>0</c:v>
                </c:pt>
                <c:pt idx="10">
                  <c:v>15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0A-4DB7-B636-09B0C544CCB0}"/>
            </c:ext>
          </c:extLst>
        </c:ser>
        <c:ser>
          <c:idx val="1"/>
          <c:order val="1"/>
          <c:tx>
            <c:strRef>
              <c:f>Calc!$CP$37</c:f>
              <c:strCache>
                <c:ptCount val="1"/>
                <c:pt idx="0">
                  <c:v>Paid Bill Amount</c:v>
                </c:pt>
              </c:strCache>
            </c:strRef>
          </c:tx>
          <c:spPr>
            <a:solidFill>
              <a:srgbClr val="1DD3B0"/>
            </a:solidFill>
            <a:ln>
              <a:noFill/>
            </a:ln>
            <a:effectLst/>
          </c:spPr>
          <c:invertIfNegative val="0"/>
          <c:cat>
            <c:strRef>
              <c:f>Calc!$CQ$35:$DB$35</c:f>
              <c:strCache>
                <c:ptCount val="12"/>
                <c:pt idx="0">
                  <c:v>Jan-2024</c:v>
                </c:pt>
                <c:pt idx="1">
                  <c:v>Feb-2024</c:v>
                </c:pt>
                <c:pt idx="2">
                  <c:v>Mar-2024</c:v>
                </c:pt>
                <c:pt idx="3">
                  <c:v>Apr-2024</c:v>
                </c:pt>
                <c:pt idx="4">
                  <c:v>May-2024</c:v>
                </c:pt>
                <c:pt idx="5">
                  <c:v>Jun-2024</c:v>
                </c:pt>
                <c:pt idx="6">
                  <c:v>Jul-2024</c:v>
                </c:pt>
                <c:pt idx="7">
                  <c:v>Aug-2024</c:v>
                </c:pt>
                <c:pt idx="8">
                  <c:v>Sep-2024</c:v>
                </c:pt>
                <c:pt idx="9">
                  <c:v>Oct-2024</c:v>
                </c:pt>
                <c:pt idx="10">
                  <c:v>Nov-2024</c:v>
                </c:pt>
                <c:pt idx="11">
                  <c:v>Dec-2024</c:v>
                </c:pt>
              </c:strCache>
            </c:strRef>
          </c:cat>
          <c:val>
            <c:numRef>
              <c:f>Calc!$CQ$37:$DB$37</c:f>
              <c:numCache>
                <c:formatCode>#,##0.0</c:formatCode>
                <c:ptCount val="12"/>
                <c:pt idx="0">
                  <c:v>145</c:v>
                </c:pt>
                <c:pt idx="1">
                  <c:v>275</c:v>
                </c:pt>
                <c:pt idx="2">
                  <c:v>265</c:v>
                </c:pt>
                <c:pt idx="3">
                  <c:v>195</c:v>
                </c:pt>
                <c:pt idx="4">
                  <c:v>145</c:v>
                </c:pt>
                <c:pt idx="5">
                  <c:v>275</c:v>
                </c:pt>
                <c:pt idx="6">
                  <c:v>265</c:v>
                </c:pt>
                <c:pt idx="7">
                  <c:v>180</c:v>
                </c:pt>
                <c:pt idx="8">
                  <c:v>145</c:v>
                </c:pt>
                <c:pt idx="9">
                  <c:v>365</c:v>
                </c:pt>
                <c:pt idx="10">
                  <c:v>250</c:v>
                </c:pt>
                <c:pt idx="11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0A-4DB7-B636-09B0C544C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4565488"/>
        <c:axId val="938250272"/>
      </c:barChart>
      <c:lineChart>
        <c:grouping val="standard"/>
        <c:varyColors val="0"/>
        <c:ser>
          <c:idx val="2"/>
          <c:order val="2"/>
          <c:tx>
            <c:strRef>
              <c:f>Calc!$CP$38</c:f>
              <c:strCache>
                <c:ptCount val="1"/>
                <c:pt idx="0">
                  <c:v>Total Bill Amount</c:v>
                </c:pt>
              </c:strCache>
            </c:strRef>
          </c:tx>
          <c:spPr>
            <a:ln w="28575" cap="rnd">
              <a:solidFill>
                <a:srgbClr val="284B63"/>
              </a:solidFill>
              <a:round/>
            </a:ln>
            <a:effectLst/>
          </c:spPr>
          <c:marker>
            <c:symbol val="none"/>
          </c:marker>
          <c:cat>
            <c:strRef>
              <c:f>Calc!$CQ$35:$DB$35</c:f>
              <c:strCache>
                <c:ptCount val="12"/>
                <c:pt idx="0">
                  <c:v>Jan-2024</c:v>
                </c:pt>
                <c:pt idx="1">
                  <c:v>Feb-2024</c:v>
                </c:pt>
                <c:pt idx="2">
                  <c:v>Mar-2024</c:v>
                </c:pt>
                <c:pt idx="3">
                  <c:v>Apr-2024</c:v>
                </c:pt>
                <c:pt idx="4">
                  <c:v>May-2024</c:v>
                </c:pt>
                <c:pt idx="5">
                  <c:v>Jun-2024</c:v>
                </c:pt>
                <c:pt idx="6">
                  <c:v>Jul-2024</c:v>
                </c:pt>
                <c:pt idx="7">
                  <c:v>Aug-2024</c:v>
                </c:pt>
                <c:pt idx="8">
                  <c:v>Sep-2024</c:v>
                </c:pt>
                <c:pt idx="9">
                  <c:v>Oct-2024</c:v>
                </c:pt>
                <c:pt idx="10">
                  <c:v>Nov-2024</c:v>
                </c:pt>
                <c:pt idx="11">
                  <c:v>Dec-2024</c:v>
                </c:pt>
              </c:strCache>
            </c:strRef>
          </c:cat>
          <c:val>
            <c:numRef>
              <c:f>Calc!$CQ$38:$DB$38</c:f>
              <c:numCache>
                <c:formatCode>#,##0.0</c:formatCode>
                <c:ptCount val="12"/>
                <c:pt idx="0">
                  <c:v>265</c:v>
                </c:pt>
                <c:pt idx="1">
                  <c:v>275</c:v>
                </c:pt>
                <c:pt idx="2">
                  <c:v>265</c:v>
                </c:pt>
                <c:pt idx="3">
                  <c:v>275</c:v>
                </c:pt>
                <c:pt idx="4">
                  <c:v>265</c:v>
                </c:pt>
                <c:pt idx="5">
                  <c:v>275</c:v>
                </c:pt>
                <c:pt idx="6">
                  <c:v>265</c:v>
                </c:pt>
                <c:pt idx="7">
                  <c:v>265</c:v>
                </c:pt>
                <c:pt idx="8">
                  <c:v>265</c:v>
                </c:pt>
                <c:pt idx="9">
                  <c:v>365</c:v>
                </c:pt>
                <c:pt idx="10">
                  <c:v>265</c:v>
                </c:pt>
                <c:pt idx="11">
                  <c:v>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0A-4DB7-B636-09B0C544C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4565488"/>
        <c:axId val="938250272"/>
      </c:lineChart>
      <c:catAx>
        <c:axId val="65456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8250272"/>
        <c:crosses val="autoZero"/>
        <c:auto val="1"/>
        <c:lblAlgn val="ctr"/>
        <c:lblOffset val="100"/>
        <c:noMultiLvlLbl val="0"/>
      </c:catAx>
      <c:valAx>
        <c:axId val="93825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4565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Paid Bill/Remaining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ln w="0"/>
          </c:spPr>
          <c:dPt>
            <c:idx val="0"/>
            <c:bubble3D val="0"/>
            <c:spPr>
              <a:solidFill>
                <a:srgbClr val="1DD3B0"/>
              </a:solidFill>
              <a:ln w="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101-4579-B5CC-A95FD1B663E3}"/>
              </c:ext>
            </c:extLst>
          </c:dPt>
          <c:dPt>
            <c:idx val="1"/>
            <c:bubble3D val="0"/>
            <c:spPr>
              <a:solidFill>
                <a:srgbClr val="F25F5C"/>
              </a:solidFill>
              <a:ln w="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101-4579-B5CC-A95FD1B663E3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101-4579-B5CC-A95FD1B663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Calc!$CS$32:$CS$33</c:f>
              <c:strCache>
                <c:ptCount val="2"/>
                <c:pt idx="0">
                  <c:v>Paid Bill</c:v>
                </c:pt>
                <c:pt idx="1">
                  <c:v>Remaining</c:v>
                </c:pt>
              </c:strCache>
            </c:strRef>
          </c:cat>
          <c:val>
            <c:numRef>
              <c:f>Calc!$CT$32:$CT$33</c:f>
              <c:numCache>
                <c:formatCode>0%</c:formatCode>
                <c:ptCount val="2"/>
                <c:pt idx="0">
                  <c:v>0.83383685800604235</c:v>
                </c:pt>
                <c:pt idx="1">
                  <c:v>0.16616314199395765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01-4579-B5CC-A95FD1B663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7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ills!A6"/><Relationship Id="rId7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hyperlink" Target="#Dashboard!A5"/><Relationship Id="rId4" Type="http://schemas.openxmlformats.org/officeDocument/2006/relationships/hyperlink" Target="#Calendar!A12"/><Relationship Id="rId9" Type="http://schemas.openxmlformats.org/officeDocument/2006/relationships/image" Target="../media/image3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hyperlink" Target="#Menu!A5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Menu!A5"/><Relationship Id="rId7" Type="http://schemas.openxmlformats.org/officeDocument/2006/relationships/image" Target="../media/image3.png"/><Relationship Id="rId2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4.png"/><Relationship Id="rId8" Type="http://schemas.openxmlformats.org/officeDocument/2006/relationships/image" Target="../media/image9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7" Type="http://schemas.openxmlformats.org/officeDocument/2006/relationships/hyperlink" Target="#Menu!A5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10" Type="http://schemas.openxmlformats.org/officeDocument/2006/relationships/image" Target="../media/image3.png"/><Relationship Id="rId4" Type="http://schemas.openxmlformats.org/officeDocument/2006/relationships/image" Target="../media/image2.png"/><Relationship Id="rId11" Type="http://schemas.openxmlformats.org/officeDocument/2006/relationships/image" Target="../media/image10.png"/><Relationship Id="rId12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47625</xdr:rowOff>
    </xdr:from>
    <xdr:to>
      <xdr:col>2</xdr:col>
      <xdr:colOff>251025</xdr:colOff>
      <xdr:row>2</xdr:row>
      <xdr:rowOff>231975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A5C2DE49-8D0E-4802-931C-101E1E3B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1076325</xdr:colOff>
      <xdr:row>8</xdr:row>
      <xdr:rowOff>0</xdr:rowOff>
    </xdr:from>
    <xdr:to>
      <xdr:col>4</xdr:col>
      <xdr:colOff>828675</xdr:colOff>
      <xdr:row>11</xdr:row>
      <xdr:rowOff>0</xdr:rowOff>
    </xdr:to>
    <xdr:sp macro="" textlink="">
      <xdr:nvSpPr>
        <xdr:cNvPr id="4" name="Rectangle: Rounded Corners 3">
          <a:hlinkClick xmlns:r="http://schemas.openxmlformats.org/officeDocument/2006/relationships" r:id="rId3" tooltip="BILLS"/>
          <a:extLst>
            <a:ext uri="{FF2B5EF4-FFF2-40B4-BE49-F238E27FC236}">
              <a16:creationId xmlns:a16="http://schemas.microsoft.com/office/drawing/2014/main" id="{F48190FF-5175-3F24-E407-E4A945825068}"/>
            </a:ext>
          </a:extLst>
        </xdr:cNvPr>
        <xdr:cNvSpPr/>
      </xdr:nvSpPr>
      <xdr:spPr>
        <a:xfrm>
          <a:off x="1571625" y="1381125"/>
          <a:ext cx="1905000" cy="5715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200" tIns="0" rIns="25200" bIns="0" rtlCol="0" anchor="ctr"/>
        <a:lstStyle/>
        <a:p>
          <a:pPr algn="ctr"/>
          <a:r>
            <a:rPr lang="en-US" sz="1400" b="1"/>
            <a:t>BILLS</a:t>
          </a:r>
        </a:p>
      </xdr:txBody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5" name="Rectangle: Rounded Corners 4">
          <a:hlinkClick xmlns:r="http://schemas.openxmlformats.org/officeDocument/2006/relationships" r:id="rId4" tooltip="CALENDAR"/>
          <a:extLst>
            <a:ext uri="{FF2B5EF4-FFF2-40B4-BE49-F238E27FC236}">
              <a16:creationId xmlns:a16="http://schemas.microsoft.com/office/drawing/2014/main" id="{76D4A849-CC3B-41DF-82B8-3611DEFD4207}"/>
            </a:ext>
          </a:extLst>
        </xdr:cNvPr>
        <xdr:cNvSpPr/>
      </xdr:nvSpPr>
      <xdr:spPr>
        <a:xfrm>
          <a:off x="495300" y="3476625"/>
          <a:ext cx="1905000" cy="5715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200" tIns="0" rIns="25200" bIns="0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CALENDAR</a:t>
          </a:r>
        </a:p>
      </xdr:txBody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5</xdr:col>
      <xdr:colOff>0</xdr:colOff>
      <xdr:row>22</xdr:row>
      <xdr:rowOff>0</xdr:rowOff>
    </xdr:to>
    <xdr:sp macro="" textlink="">
      <xdr:nvSpPr>
        <xdr:cNvPr id="6" name="Rectangle: Rounded Corners 5">
          <a:hlinkClick xmlns:r="http://schemas.openxmlformats.org/officeDocument/2006/relationships" r:id="rId5" tooltip="DASHBOARD"/>
          <a:extLst>
            <a:ext uri="{FF2B5EF4-FFF2-40B4-BE49-F238E27FC236}">
              <a16:creationId xmlns:a16="http://schemas.microsoft.com/office/drawing/2014/main" id="{64306574-089C-4D5E-B988-FFA5B27E8893}"/>
            </a:ext>
          </a:extLst>
        </xdr:cNvPr>
        <xdr:cNvSpPr/>
      </xdr:nvSpPr>
      <xdr:spPr>
        <a:xfrm>
          <a:off x="2647950" y="3476625"/>
          <a:ext cx="1905000" cy="5715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200" tIns="0" rIns="25200" bIns="0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DASHBOARD</a:t>
          </a:r>
        </a:p>
      </xdr:txBody>
    </xdr:sp>
    <xdr:clientData/>
  </xdr:twoCellAnchor>
  <xdr:twoCellAnchor editAs="oneCell">
    <xdr:from>
      <xdr:col>2</xdr:col>
      <xdr:colOff>1752600</xdr:colOff>
      <xdr:row>13</xdr:row>
      <xdr:rowOff>85725</xdr:rowOff>
    </xdr:from>
    <xdr:to>
      <xdr:col>4</xdr:col>
      <xdr:colOff>152400</xdr:colOff>
      <xdr:row>16</xdr:row>
      <xdr:rowOff>104775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5315DEB6-67B4-2E85-3F02-7840ABDE1D0A}"/>
            </a:ext>
          </a:extLst>
        </xdr:cNvPr>
        <xdr:cNvSpPr/>
      </xdr:nvSpPr>
      <xdr:spPr>
        <a:xfrm>
          <a:off x="2247900" y="2419350"/>
          <a:ext cx="552450" cy="590550"/>
        </a:xfrm>
        <a:prstGeom prst="downArrow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200" tIns="0" rIns="25200" bIns="0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8</xdr:col>
      <xdr:colOff>906919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47625</xdr:rowOff>
    </xdr:from>
    <xdr:to>
      <xdr:col>1</xdr:col>
      <xdr:colOff>498675</xdr:colOff>
      <xdr:row>2</xdr:row>
      <xdr:rowOff>231975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61688F7A-B2A6-4014-BF5C-9D2E46A68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33350"/>
          <a:ext cx="432000" cy="432000"/>
        </a:xfrm>
        <a:prstGeom prst="rect">
          <a:avLst/>
        </a:prstGeom>
      </xdr:spPr>
    </xdr:pic>
    <xdr:clientData/>
  </xdr:twoCellAnchor>
  <xdr:oneCellAnchor>
    <xdr:from>
      <xdr:col>6</xdr:col>
      <xdr:colOff>769532</xdr:colOff>
      <xdr:row>1</xdr:row>
      <xdr:rowOff>44824</xdr:rowOff>
    </xdr:from>
    <xdr:ext cx="1044000" cy="450000"/>
    <xdr:grpSp>
      <xdr:nvGrpSpPr>
        <xdr:cNvPr id="2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1A46EA34-B61C-40CB-8736-2514946CBEA4}"/>
            </a:ext>
          </a:extLst>
        </xdr:cNvPr>
        <xdr:cNvGrpSpPr/>
      </xdr:nvGrpSpPr>
      <xdr:grpSpPr>
        <a:xfrm>
          <a:off x="7332257" y="130549"/>
          <a:ext cx="1044000" cy="450000"/>
          <a:chOff x="6972831" y="127063"/>
          <a:chExt cx="1044000" cy="450000"/>
        </a:xfrm>
      </xdr:grpSpPr>
      <xdr:sp macro="" textlink="">
        <xdr:nvSpPr>
          <xdr:cNvPr id="2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9744F32-9C56-00A4-8C9B-18EB8D43C2B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5" name="Picture 24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2590E474-A70A-8C35-C552-DE69A8E7592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oneCellAnchor>
  <xdr:oneCellAnchor>
    <xdr:from>
      <xdr:col>24</xdr:col>
      <xdr:colOff>449719</xdr:colOff>
      <xdr:row>1</xdr:row>
      <xdr:rowOff>104775</xdr:rowOff>
    </xdr:from>
    <xdr:ext cx="1014221" cy="291600"/>
    <xdr:pic>
      <xdr:nvPicPr>
        <xdr:cNvPr id="102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1211916</xdr:colOff>
      <xdr:row>1</xdr:row>
      <xdr:rowOff>44824</xdr:rowOff>
    </xdr:from>
    <xdr:ext cx="1044000" cy="450000"/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85A9D767-A934-4FEB-B276-563419F10F84}"/>
            </a:ext>
          </a:extLst>
        </xdr:cNvPr>
        <xdr:cNvGrpSpPr/>
      </xdr:nvGrpSpPr>
      <xdr:grpSpPr>
        <a:xfrm>
          <a:off x="10222566" y="130549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710ACD1-A5B3-8C05-E9B8-58649B53043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1A57BD14-52DE-AF7B-074F-91BB4C85DCC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oneCellAnchor>
  <xdr:twoCellAnchor editAs="oneCell">
    <xdr:from>
      <xdr:col>1</xdr:col>
      <xdr:colOff>66675</xdr:colOff>
      <xdr:row>1</xdr:row>
      <xdr:rowOff>47625</xdr:rowOff>
    </xdr:from>
    <xdr:to>
      <xdr:col>2</xdr:col>
      <xdr:colOff>382259</xdr:colOff>
      <xdr:row>2</xdr:row>
      <xdr:rowOff>236209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B7176D5C-1CE4-41EF-A6C1-E0FEC201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092" y="132292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559853</xdr:colOff>
      <xdr:row>1</xdr:row>
      <xdr:rowOff>102658</xdr:rowOff>
    </xdr:from>
    <xdr:ext cx="1014221" cy="291600"/>
    <xdr:pic>
      <xdr:nvPicPr>
        <xdr:cNvPr id="1005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56030</xdr:rowOff>
    </xdr:from>
    <xdr:to>
      <xdr:col>2</xdr:col>
      <xdr:colOff>368687</xdr:colOff>
      <xdr:row>2</xdr:row>
      <xdr:rowOff>240380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A0D14ED5-E0AD-42C7-2BF7-4F7B55796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987" y="141755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238124</xdr:colOff>
      <xdr:row>13</xdr:row>
      <xdr:rowOff>0</xdr:rowOff>
    </xdr:from>
    <xdr:to>
      <xdr:col>10</xdr:col>
      <xdr:colOff>0</xdr:colOff>
      <xdr:row>28</xdr:row>
      <xdr:rowOff>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8E4403F7-ACDE-42E2-B869-8E6BF9AB55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10</xdr:col>
      <xdr:colOff>228600</xdr:colOff>
      <xdr:row>13</xdr:row>
      <xdr:rowOff>0</xdr:rowOff>
    </xdr:from>
    <xdr:to>
      <xdr:col>14</xdr:col>
      <xdr:colOff>0</xdr:colOff>
      <xdr:row>28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E83BC8B-B3A7-4C1F-879F-F71EFB0441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9</xdr:col>
      <xdr:colOff>712382</xdr:colOff>
      <xdr:row>1</xdr:row>
      <xdr:rowOff>44824</xdr:rowOff>
    </xdr:from>
    <xdr:ext cx="1044000" cy="450000"/>
    <xdr:grpSp>
      <xdr:nvGrpSpPr>
        <xdr:cNvPr id="12" name="backtomenu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E8B4064F-4965-45BE-BB0A-189AD7CED765}"/>
            </a:ext>
          </a:extLst>
        </xdr:cNvPr>
        <xdr:cNvGrpSpPr/>
      </xdr:nvGrpSpPr>
      <xdr:grpSpPr>
        <a:xfrm>
          <a:off x="8370482" y="130549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246608D5-7FDE-FEDC-54C1-2B44E1DC008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D20C3179-C778-4259-5D5E-0D249BCABF4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oneCellAnchor>
  <xdr:oneCellAnchor>
    <xdr:from>
      <xdr:col>12</xdr:col>
      <xdr:colOff>906920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33C643-9A0F-49C0-B3F4-CA03EC34AD57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67F3816-E4D5-3D35-EDDE-59810F34160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1F3A7B0-57AC-0E5E-A1C4-0A0B1AA14A9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A178B92-C038-478E-97BB-52A48349727C}" name="TableCalcTeamTracker" displayName="TableCalcTeamTracker" ref="R11:CC20" headerRowCount="0" totalsRowShown="0" headerRowDxfId="168" dataDxfId="166" headerRowBorderDxfId="167" tableBorderDxfId="165" totalsRowBorderDxfId="164">
  <tableColumns count="64">
    <tableColumn id="1" xr3:uid="{06BF6007-76D8-4547-A3E6-8DEA95459914}" name="Name" headerRowDxfId="163" dataDxfId="162">
      <calculatedColumnFormula>IFERROR(IF(INDEX(Bills!$C$6:$C$105,$Q11,$R$9)="","",INDEX(Bills!$C$6:$C$105,$Q11,$R$9)),"")</calculatedColumnFormula>
    </tableColumn>
    <tableColumn id="2" xr3:uid="{4501B070-070F-4C83-9638-8842D926C9FD}" name="1" headerRowDxfId="161" dataDxfId="160">
      <calculatedColumnFormula array="1">IFERROR(IF(LEN($R11)=0,"",INDEX($K$11:$K$130,SMALL(IF((S$8=$N$11:$N$130)*($E$11:$E$130=$R11)*($C$11:$C$130=1),ROW($K$11:$K$130)-ROW(INDEX($K$11:$K$130,1,1))+1),1))),"")</calculatedColumnFormula>
    </tableColumn>
    <tableColumn id="3" xr3:uid="{615E78F7-DC7E-40BC-8239-592E55588A09}" name="2" headerRowDxfId="159" dataDxfId="158">
      <calculatedColumnFormula array="1">IFERROR(IF(LEN($R11)=0,"",INDEX($K$11:$K$130,SMALL(IF((T$8=$N$11:$N$130)*($E$11:$E$130=$R11)*($C$11:$C$130=1),ROW($K$11:$K$130)-ROW(INDEX($K$11:$K$130,1,1))+1),1))),"")</calculatedColumnFormula>
    </tableColumn>
    <tableColumn id="4" xr3:uid="{4B8836FE-E1C3-46B0-A63F-B21562E3BC1B}" name="3" headerRowDxfId="157" dataDxfId="156">
      <calculatedColumnFormula array="1">IFERROR(IF(LEN($R11)=0,"",INDEX($K$11:$K$130,SMALL(IF((U$8=$N$11:$N$130)*($E$11:$E$130=$R11)*($C$11:$C$130=1),ROW($K$11:$K$130)-ROW(INDEX($K$11:$K$130,1,1))+1),1))),"")</calculatedColumnFormula>
    </tableColumn>
    <tableColumn id="5" xr3:uid="{41D9D2DF-A031-4E8D-BB95-370BE775CEE4}" name="4" headerRowDxfId="155" dataDxfId="154">
      <calculatedColumnFormula array="1">IFERROR(IF(LEN($R11)=0,"",INDEX($K$11:$K$130,SMALL(IF((V$8=$N$11:$N$130)*($E$11:$E$130=$R11)*($C$11:$C$130=1),ROW($K$11:$K$130)-ROW(INDEX($K$11:$K$130,1,1))+1),1))),"")</calculatedColumnFormula>
    </tableColumn>
    <tableColumn id="6" xr3:uid="{3562BC23-C00B-40D5-B2C9-F00E47D69026}" name="5" headerRowDxfId="153" dataDxfId="152">
      <calculatedColumnFormula array="1">IFERROR(IF(LEN($R11)=0,"",INDEX($K$11:$K$130,SMALL(IF((W$8=$N$11:$N$130)*($E$11:$E$130=$R11)*($C$11:$C$130=1),ROW($K$11:$K$130)-ROW(INDEX($K$11:$K$130,1,1))+1),1))),"")</calculatedColumnFormula>
    </tableColumn>
    <tableColumn id="7" xr3:uid="{55835728-A820-4939-BBC4-0D44B320673E}" name="6" headerRowDxfId="151" dataDxfId="150">
      <calculatedColumnFormula array="1">IFERROR(IF(LEN($R11)=0,"",INDEX($K$11:$K$130,SMALL(IF((X$8=$N$11:$N$130)*($E$11:$E$130=$R11)*($C$11:$C$130=1),ROW($K$11:$K$130)-ROW(INDEX($K$11:$K$130,1,1))+1),1))),"")</calculatedColumnFormula>
    </tableColumn>
    <tableColumn id="8" xr3:uid="{C8F4FA4C-9534-42F8-916F-A5F1EDBD9193}" name="7" headerRowDxfId="149" dataDxfId="148">
      <calculatedColumnFormula array="1">IFERROR(IF(LEN($R11)=0,"",INDEX($K$11:$K$130,SMALL(IF((Y$8=$N$11:$N$130)*($E$11:$E$130=$R11)*($C$11:$C$130=1),ROW($K$11:$K$130)-ROW(INDEX($K$11:$K$130,1,1))+1),1))),"")</calculatedColumnFormula>
    </tableColumn>
    <tableColumn id="9" xr3:uid="{63FE2215-9A01-46DE-B7AF-156B734CCF22}" name="8" headerRowDxfId="147" dataDxfId="146">
      <calculatedColumnFormula array="1">IFERROR(IF(LEN($R11)=0,"",INDEX($K$11:$K$130,SMALL(IF((Z$8=$N$11:$N$130)*($E$11:$E$130=$R11)*($C$11:$C$130=1),ROW($K$11:$K$130)-ROW(INDEX($K$11:$K$130,1,1))+1),1))),"")</calculatedColumnFormula>
    </tableColumn>
    <tableColumn id="10" xr3:uid="{AFC4A782-CC43-469D-B6A1-884B3078A1E2}" name="9" headerRowDxfId="145" dataDxfId="144">
      <calculatedColumnFormula array="1">IFERROR(IF(LEN($R11)=0,"",INDEX($K$11:$K$130,SMALL(IF((AA$8=$N$11:$N$130)*($E$11:$E$130=$R11)*($C$11:$C$130=1),ROW($K$11:$K$130)-ROW(INDEX($K$11:$K$130,1,1))+1),1))),"")</calculatedColumnFormula>
    </tableColumn>
    <tableColumn id="11" xr3:uid="{B2B4B597-6A97-4DB6-9B72-1BEA9401FEEB}" name="10" headerRowDxfId="143" dataDxfId="142">
      <calculatedColumnFormula array="1">IFERROR(IF(LEN($R11)=0,"",INDEX($K$11:$K$130,SMALL(IF((AB$8=$N$11:$N$130)*($E$11:$E$130=$R11)*($C$11:$C$130=1),ROW($K$11:$K$130)-ROW(INDEX($K$11:$K$130,1,1))+1),1))),"")</calculatedColumnFormula>
    </tableColumn>
    <tableColumn id="12" xr3:uid="{126B1A7F-1DD8-4292-8A8A-DBF8BFCD639D}" name="11" headerRowDxfId="141" dataDxfId="140">
      <calculatedColumnFormula array="1">IFERROR(IF(LEN($R11)=0,"",INDEX($K$11:$K$130,SMALL(IF((AC$8=$N$11:$N$130)*($E$11:$E$130=$R11)*($C$11:$C$130=1),ROW($K$11:$K$130)-ROW(INDEX($K$11:$K$130,1,1))+1),1))),"")</calculatedColumnFormula>
    </tableColumn>
    <tableColumn id="13" xr3:uid="{8412CB28-4D29-448F-A238-2812F3B03DAC}" name="12" headerRowDxfId="139" dataDxfId="138">
      <calculatedColumnFormula array="1">IFERROR(IF(LEN($R11)=0,"",INDEX($K$11:$K$130,SMALL(IF((AD$8=$N$11:$N$130)*($E$11:$E$130=$R11)*($C$11:$C$130=1),ROW($K$11:$K$130)-ROW(INDEX($K$11:$K$130,1,1))+1),1))),"")</calculatedColumnFormula>
    </tableColumn>
    <tableColumn id="14" xr3:uid="{28BE765B-D80A-40BA-8833-8125A0E743AB}" name="13" headerRowDxfId="137" dataDxfId="136">
      <calculatedColumnFormula array="1">IFERROR(IF(LEN($R11)=0,"",INDEX($K$11:$K$130,SMALL(IF((AE$8=$N$11:$N$130)*($E$11:$E$130=$R11)*($C$11:$C$130=1),ROW($K$11:$K$130)-ROW(INDEX($K$11:$K$130,1,1))+1),1))),"")</calculatedColumnFormula>
    </tableColumn>
    <tableColumn id="15" xr3:uid="{C6AAF345-5096-4C37-89D3-21E66D1D1E53}" name="14" headerRowDxfId="135" dataDxfId="134">
      <calculatedColumnFormula array="1">IFERROR(IF(LEN($R11)=0,"",INDEX($K$11:$K$130,SMALL(IF((AF$8=$N$11:$N$130)*($E$11:$E$130=$R11)*($C$11:$C$130=1),ROW($K$11:$K$130)-ROW(INDEX($K$11:$K$130,1,1))+1),1))),"")</calculatedColumnFormula>
    </tableColumn>
    <tableColumn id="16" xr3:uid="{FEBDE123-7A3E-4DF6-AFA2-24C3BA1914C1}" name="15" headerRowDxfId="133" dataDxfId="132">
      <calculatedColumnFormula array="1">IFERROR(IF(LEN($R11)=0,"",INDEX($K$11:$K$130,SMALL(IF((AG$8=$N$11:$N$130)*($E$11:$E$130=$R11)*($C$11:$C$130=1),ROW($K$11:$K$130)-ROW(INDEX($K$11:$K$130,1,1))+1),1))),"")</calculatedColumnFormula>
    </tableColumn>
    <tableColumn id="17" xr3:uid="{A46AE9EA-9080-4A92-8458-9C102384BE68}" name="16" headerRowDxfId="131" dataDxfId="130">
      <calculatedColumnFormula array="1">IFERROR(IF(LEN($R11)=0,"",INDEX($K$11:$K$130,SMALL(IF((AH$8=$N$11:$N$130)*($E$11:$E$130=$R11)*($C$11:$C$130=1),ROW($K$11:$K$130)-ROW(INDEX($K$11:$K$130,1,1))+1),1))),"")</calculatedColumnFormula>
    </tableColumn>
    <tableColumn id="18" xr3:uid="{570A52AF-A375-4CF7-B30E-ABD8CEFCD0D2}" name="17" headerRowDxfId="129" dataDxfId="128">
      <calculatedColumnFormula array="1">IFERROR(IF(LEN($R11)=0,"",INDEX($K$11:$K$130,SMALL(IF((AI$8=$N$11:$N$130)*($E$11:$E$130=$R11)*($C$11:$C$130=1),ROW($K$11:$K$130)-ROW(INDEX($K$11:$K$130,1,1))+1),1))),"")</calculatedColumnFormula>
    </tableColumn>
    <tableColumn id="19" xr3:uid="{BE32DBE6-58BA-4D0C-B75E-14BA95EF010B}" name="18" headerRowDxfId="127" dataDxfId="126">
      <calculatedColumnFormula array="1">IFERROR(IF(LEN($R11)=0,"",INDEX($K$11:$K$130,SMALL(IF((AJ$8=$N$11:$N$130)*($E$11:$E$130=$R11)*($C$11:$C$130=1),ROW($K$11:$K$130)-ROW(INDEX($K$11:$K$130,1,1))+1),1))),"")</calculatedColumnFormula>
    </tableColumn>
    <tableColumn id="20" xr3:uid="{87B4A497-C257-478F-9751-A706B49D3296}" name="19" headerRowDxfId="125" dataDxfId="124">
      <calculatedColumnFormula array="1">IFERROR(IF(LEN($R11)=0,"",INDEX($K$11:$K$130,SMALL(IF((AK$8=$N$11:$N$130)*($E$11:$E$130=$R11)*($C$11:$C$130=1),ROW($K$11:$K$130)-ROW(INDEX($K$11:$K$130,1,1))+1),1))),"")</calculatedColumnFormula>
    </tableColumn>
    <tableColumn id="21" xr3:uid="{5B9F4DB1-0CF2-4623-B700-945E89472FE5}" name="20" headerRowDxfId="123" dataDxfId="122">
      <calculatedColumnFormula array="1">IFERROR(IF(LEN($R11)=0,"",INDEX($K$11:$K$130,SMALL(IF((AL$8=$N$11:$N$130)*($E$11:$E$130=$R11)*($C$11:$C$130=1),ROW($K$11:$K$130)-ROW(INDEX($K$11:$K$130,1,1))+1),1))),"")</calculatedColumnFormula>
    </tableColumn>
    <tableColumn id="22" xr3:uid="{495E2981-EA88-421C-8232-02C564DA728F}" name="21" headerRowDxfId="121" dataDxfId="120">
      <calculatedColumnFormula array="1">IFERROR(IF(LEN($R11)=0,"",INDEX($K$11:$K$130,SMALL(IF((AM$8=$N$11:$N$130)*($E$11:$E$130=$R11)*($C$11:$C$130=1),ROW($K$11:$K$130)-ROW(INDEX($K$11:$K$130,1,1))+1),1))),"")</calculatedColumnFormula>
    </tableColumn>
    <tableColumn id="23" xr3:uid="{3E0CC0C3-727C-4C07-8161-7C66D49979E5}" name="22" headerRowDxfId="119" dataDxfId="118">
      <calculatedColumnFormula array="1">IFERROR(IF(LEN($R11)=0,"",INDEX($K$11:$K$130,SMALL(IF((AN$8=$N$11:$N$130)*($E$11:$E$130=$R11)*($C$11:$C$130=1),ROW($K$11:$K$130)-ROW(INDEX($K$11:$K$130,1,1))+1),1))),"")</calculatedColumnFormula>
    </tableColumn>
    <tableColumn id="24" xr3:uid="{516E1E3D-2920-4EB6-BAC6-570C6B25F0FA}" name="23" headerRowDxfId="117" dataDxfId="116">
      <calculatedColumnFormula array="1">IFERROR(IF(LEN($R11)=0,"",INDEX($K$11:$K$130,SMALL(IF((AO$8=$N$11:$N$130)*($E$11:$E$130=$R11)*($C$11:$C$130=1),ROW($K$11:$K$130)-ROW(INDEX($K$11:$K$130,1,1))+1),1))),"")</calculatedColumnFormula>
    </tableColumn>
    <tableColumn id="25" xr3:uid="{026BAD79-2A29-40E8-B8BE-A13DB15B5922}" name="24" headerRowDxfId="115" dataDxfId="114">
      <calculatedColumnFormula array="1">IFERROR(IF(LEN($R11)=0,"",INDEX($K$11:$K$130,SMALL(IF((AP$8=$N$11:$N$130)*($E$11:$E$130=$R11)*($C$11:$C$130=1),ROW($K$11:$K$130)-ROW(INDEX($K$11:$K$130,1,1))+1),1))),"")</calculatedColumnFormula>
    </tableColumn>
    <tableColumn id="26" xr3:uid="{A1F2256D-744C-40CD-98F8-D5617734A3DD}" name="25" headerRowDxfId="113" dataDxfId="112">
      <calculatedColumnFormula array="1">IFERROR(IF(LEN($R11)=0,"",INDEX($K$11:$K$130,SMALL(IF((AQ$8=$N$11:$N$130)*($E$11:$E$130=$R11)*($C$11:$C$130=1),ROW($K$11:$K$130)-ROW(INDEX($K$11:$K$130,1,1))+1),1))),"")</calculatedColumnFormula>
    </tableColumn>
    <tableColumn id="27" xr3:uid="{9FCB1C58-ACB1-486A-83E4-E67355D074FD}" name="26" headerRowDxfId="111" dataDxfId="110">
      <calculatedColumnFormula array="1">IFERROR(IF(LEN($R11)=0,"",INDEX($K$11:$K$130,SMALL(IF((AR$8=$N$11:$N$130)*($E$11:$E$130=$R11)*($C$11:$C$130=1),ROW($K$11:$K$130)-ROW(INDEX($K$11:$K$130,1,1))+1),1))),"")</calculatedColumnFormula>
    </tableColumn>
    <tableColumn id="28" xr3:uid="{61384F7B-680C-4D66-883A-BFCD71F3E60D}" name="27" headerRowDxfId="109" dataDxfId="108">
      <calculatedColumnFormula array="1">IFERROR(IF(LEN($R11)=0,"",INDEX($K$11:$K$130,SMALL(IF((AS$8=$N$11:$N$130)*($E$11:$E$130=$R11)*($C$11:$C$130=1),ROW($K$11:$K$130)-ROW(INDEX($K$11:$K$130,1,1))+1),1))),"")</calculatedColumnFormula>
    </tableColumn>
    <tableColumn id="29" xr3:uid="{4602F8ED-3CFB-46C9-BB14-58E286E2BFE8}" name="28" headerRowDxfId="107" dataDxfId="106">
      <calculatedColumnFormula array="1">IFERROR(IF(LEN($R11)=0,"",INDEX($K$11:$K$130,SMALL(IF((AT$8=$N$11:$N$130)*($E$11:$E$130=$R11)*($C$11:$C$130=1),ROW($K$11:$K$130)-ROW(INDEX($K$11:$K$130,1,1))+1),1))),"")</calculatedColumnFormula>
    </tableColumn>
    <tableColumn id="30" xr3:uid="{DBCA9C6B-A307-4197-B966-381B94F85D4D}" name="29" headerRowDxfId="105" dataDxfId="104">
      <calculatedColumnFormula array="1">IFERROR(IF(LEN($R11)=0,"",INDEX($K$11:$K$130,SMALL(IF((AU$8=$N$11:$N$130)*($E$11:$E$130=$R11)*($C$11:$C$130=1),ROW($K$11:$K$130)-ROW(INDEX($K$11:$K$130,1,1))+1),1))),"")</calculatedColumnFormula>
    </tableColumn>
    <tableColumn id="31" xr3:uid="{AFBF299E-5E86-4FE9-B0EB-6057BE3DC8E9}" name="30" headerRowDxfId="103" dataDxfId="102">
      <calculatedColumnFormula array="1">IFERROR(IF(LEN($R11)=0,"",INDEX($K$11:$K$130,SMALL(IF((AV$8=$N$11:$N$130)*($E$11:$E$130=$R11)*($C$11:$C$130=1),ROW($K$11:$K$130)-ROW(INDEX($K$11:$K$130,1,1))+1),1))),"")</calculatedColumnFormula>
    </tableColumn>
    <tableColumn id="32" xr3:uid="{DBC43279-BB4C-414E-BD49-5604EFE0E8CB}" name="31" headerRowDxfId="101" dataDxfId="100">
      <calculatedColumnFormula array="1">IFERROR(IF(LEN($R11)=0,"",INDEX($K$11:$K$130,SMALL(IF((AW$8=$N$11:$N$130)*($E$11:$E$130=$R11)*($C$11:$C$130=1),ROW($K$11:$K$130)-ROW(INDEX($K$11:$K$130,1,1))+1),1))),"")</calculatedColumnFormula>
    </tableColumn>
    <tableColumn id="64" xr3:uid="{5768778E-032B-4F89-A85C-C09D90865D65}" name="Column1" headerRowDxfId="99" dataDxfId="98"/>
    <tableColumn id="33" xr3:uid="{95F55522-1D75-4A76-A481-EE6E21BBAF6C}" name="110" headerRowDxfId="97" dataDxfId="96">
      <calculatedColumnFormula array="1">IFERROR(IF(LEN($R11)=0,"",INDEX($K$11:$K$130,SMALL(IF((AY$8=$N$11:$N$130)*($E$11:$E$130=$R11)*($C$11:$C$130=1),ROW($K$11:$K$130)-ROW(INDEX($K$11:$K$130,1,1))+1),1))),"")</calculatedColumnFormula>
    </tableColumn>
    <tableColumn id="34" xr3:uid="{31910BE3-0886-46C6-8D68-6A9818FD21BE}" name="211" headerRowDxfId="95" dataDxfId="94">
      <calculatedColumnFormula array="1">IFERROR(IF(LEN($R11)=0,"",INDEX($K$11:$K$130,SMALL(IF((AZ$8=$N$11:$N$130)*($E$11:$E$130=$R11)*($C$11:$C$130=1),ROW($K$11:$K$130)-ROW(INDEX($K$11:$K$130,1,1))+1),1))),"")</calculatedColumnFormula>
    </tableColumn>
    <tableColumn id="35" xr3:uid="{A0EC5B10-2F02-49AE-94BA-81331CE34676}" name="312" headerRowDxfId="93" dataDxfId="92">
      <calculatedColumnFormula array="1">IFERROR(IF(LEN($R11)=0,"",INDEX($K$11:$K$130,SMALL(IF((BA$8=$N$11:$N$130)*($E$11:$E$130=$R11)*($C$11:$C$130=1),ROW($K$11:$K$130)-ROW(INDEX($K$11:$K$130,1,1))+1),1))),"")</calculatedColumnFormula>
    </tableColumn>
    <tableColumn id="36" xr3:uid="{6712F294-24B2-473A-8387-172B913895B1}" name="413" headerRowDxfId="91" dataDxfId="90">
      <calculatedColumnFormula array="1">IFERROR(IF(LEN($R11)=0,"",INDEX($K$11:$K$130,SMALL(IF((BB$8=$N$11:$N$130)*($E$11:$E$130=$R11)*($C$11:$C$130=1),ROW($K$11:$K$130)-ROW(INDEX($K$11:$K$130,1,1))+1),1))),"")</calculatedColumnFormula>
    </tableColumn>
    <tableColumn id="37" xr3:uid="{2659A448-C8AA-4714-839F-A834DCD5D3A5}" name="514" headerRowDxfId="89" dataDxfId="88">
      <calculatedColumnFormula array="1">IFERROR(IF(LEN($R11)=0,"",INDEX($K$11:$K$130,SMALL(IF((BC$8=$N$11:$N$130)*($E$11:$E$130=$R11)*($C$11:$C$130=1),ROW($K$11:$K$130)-ROW(INDEX($K$11:$K$130,1,1))+1),1))),"")</calculatedColumnFormula>
    </tableColumn>
    <tableColumn id="38" xr3:uid="{D54E704B-D5D7-45B8-8AFD-917D8ED6278E}" name="615" headerRowDxfId="87" dataDxfId="86">
      <calculatedColumnFormula array="1">IFERROR(IF(LEN($R11)=0,"",INDEX($K$11:$K$130,SMALL(IF((BD$8=$N$11:$N$130)*($E$11:$E$130=$R11)*($C$11:$C$130=1),ROW($K$11:$K$130)-ROW(INDEX($K$11:$K$130,1,1))+1),1))),"")</calculatedColumnFormula>
    </tableColumn>
    <tableColumn id="39" xr3:uid="{C8D12102-82C4-4AF4-9E6C-5BD413E77D4E}" name="716" headerRowDxfId="85" dataDxfId="84">
      <calculatedColumnFormula array="1">IFERROR(IF(LEN($R11)=0,"",INDEX($K$11:$K$130,SMALL(IF((BE$8=$N$11:$N$130)*($E$11:$E$130=$R11)*($C$11:$C$130=1),ROW($K$11:$K$130)-ROW(INDEX($K$11:$K$130,1,1))+1),1))),"")</calculatedColumnFormula>
    </tableColumn>
    <tableColumn id="40" xr3:uid="{1320C933-1798-4004-8A1E-BC9F747056C0}" name="817" headerRowDxfId="83" dataDxfId="82">
      <calculatedColumnFormula array="1">IFERROR(IF(LEN($R11)=0,"",INDEX($K$11:$K$130,SMALL(IF((BF$8=$N$11:$N$130)*($E$11:$E$130=$R11)*($C$11:$C$130=1),ROW($K$11:$K$130)-ROW(INDEX($K$11:$K$130,1,1))+1),1))),"")</calculatedColumnFormula>
    </tableColumn>
    <tableColumn id="41" xr3:uid="{0BB8BBE7-2E7B-4122-BD0A-CCD8B8F204F9}" name="918" headerRowDxfId="81" dataDxfId="80">
      <calculatedColumnFormula array="1">IFERROR(IF(LEN($R11)=0,"",INDEX($K$11:$K$130,SMALL(IF((BG$8=$N$11:$N$130)*($E$11:$E$130=$R11)*($C$11:$C$130=1),ROW($K$11:$K$130)-ROW(INDEX($K$11:$K$130,1,1))+1),1))),"")</calculatedColumnFormula>
    </tableColumn>
    <tableColumn id="42" xr3:uid="{CF0C223D-CBF0-468B-8AF7-E80043A443B1}" name="1019" headerRowDxfId="79" dataDxfId="78">
      <calculatedColumnFormula array="1">IFERROR(IF(LEN($R11)=0,"",INDEX($K$11:$K$130,SMALL(IF((BH$8=$N$11:$N$130)*($E$11:$E$130=$R11)*($C$11:$C$130=1),ROW($K$11:$K$130)-ROW(INDEX($K$11:$K$130,1,1))+1),1))),"")</calculatedColumnFormula>
    </tableColumn>
    <tableColumn id="43" xr3:uid="{4BCBEBD3-A75C-42A4-A99B-81F844CAA37E}" name="1120" headerRowDxfId="77" dataDxfId="76">
      <calculatedColumnFormula array="1">IFERROR(IF(LEN($R11)=0,"",INDEX($K$11:$K$130,SMALL(IF((BI$8=$N$11:$N$130)*($E$11:$E$130=$R11)*($C$11:$C$130=1),ROW($K$11:$K$130)-ROW(INDEX($K$11:$K$130,1,1))+1),1))),"")</calculatedColumnFormula>
    </tableColumn>
    <tableColumn id="44" xr3:uid="{8E13592E-3514-4176-8939-D880156D82E0}" name="1221" headerRowDxfId="75" dataDxfId="74">
      <calculatedColumnFormula array="1">IFERROR(IF(LEN($R11)=0,"",INDEX($K$11:$K$130,SMALL(IF((BJ$8=$N$11:$N$130)*($E$11:$E$130=$R11)*($C$11:$C$130=1),ROW($K$11:$K$130)-ROW(INDEX($K$11:$K$130,1,1))+1),1))),"")</calculatedColumnFormula>
    </tableColumn>
    <tableColumn id="45" xr3:uid="{8CD31E73-A75A-40F4-A9D9-16C10B1DC3E8}" name="1322" headerRowDxfId="73" dataDxfId="72">
      <calculatedColumnFormula array="1">IFERROR(IF(LEN($R11)=0,"",INDEX($K$11:$K$130,SMALL(IF((BK$8=$N$11:$N$130)*($E$11:$E$130=$R11)*($C$11:$C$130=1),ROW($K$11:$K$130)-ROW(INDEX($K$11:$K$130,1,1))+1),1))),"")</calculatedColumnFormula>
    </tableColumn>
    <tableColumn id="46" xr3:uid="{4DEFEBAD-1512-4A07-AAD3-3DFDFDF879A6}" name="1423" headerRowDxfId="71" dataDxfId="70">
      <calculatedColumnFormula array="1">IFERROR(IF(LEN($R11)=0,"",INDEX($K$11:$K$130,SMALL(IF((BL$8=$N$11:$N$130)*($E$11:$E$130=$R11)*($C$11:$C$130=1),ROW($K$11:$K$130)-ROW(INDEX($K$11:$K$130,1,1))+1),1))),"")</calculatedColumnFormula>
    </tableColumn>
    <tableColumn id="47" xr3:uid="{CFC69087-2E6D-4374-A494-B6915D01E752}" name="1524" headerRowDxfId="69" dataDxfId="68">
      <calculatedColumnFormula array="1">IFERROR(IF(LEN($R11)=0,"",INDEX($K$11:$K$130,SMALL(IF((BM$8=$N$11:$N$130)*($E$11:$E$130=$R11)*($C$11:$C$130=1),ROW($K$11:$K$130)-ROW(INDEX($K$11:$K$130,1,1))+1),1))),"")</calculatedColumnFormula>
    </tableColumn>
    <tableColumn id="48" xr3:uid="{AE28F8C7-CD1D-4216-800A-090006A1F022}" name="1625" headerRowDxfId="67" dataDxfId="66">
      <calculatedColumnFormula array="1">IFERROR(IF(LEN($R11)=0,"",INDEX($K$11:$K$130,SMALL(IF((BN$8=$N$11:$N$130)*($E$11:$E$130=$R11)*($C$11:$C$130=1),ROW($K$11:$K$130)-ROW(INDEX($K$11:$K$130,1,1))+1),1))),"")</calculatedColumnFormula>
    </tableColumn>
    <tableColumn id="49" xr3:uid="{2E269A07-8917-4855-805B-768CA85394C7}" name="1726" headerRowDxfId="65" dataDxfId="64">
      <calculatedColumnFormula array="1">IFERROR(IF(LEN($R11)=0,"",INDEX($K$11:$K$130,SMALL(IF((BO$8=$N$11:$N$130)*($E$11:$E$130=$R11)*($C$11:$C$130=1),ROW($K$11:$K$130)-ROW(INDEX($K$11:$K$130,1,1))+1),1))),"")</calculatedColumnFormula>
    </tableColumn>
    <tableColumn id="50" xr3:uid="{43FACFEF-97E7-48EB-8517-FCC0278E585E}" name="1827" headerRowDxfId="63" dataDxfId="62">
      <calculatedColumnFormula array="1">IFERROR(IF(LEN($R11)=0,"",INDEX($K$11:$K$130,SMALL(IF((BP$8=$N$11:$N$130)*($E$11:$E$130=$R11)*($C$11:$C$130=1),ROW($K$11:$K$130)-ROW(INDEX($K$11:$K$130,1,1))+1),1))),"")</calculatedColumnFormula>
    </tableColumn>
    <tableColumn id="51" xr3:uid="{D5F0C437-6389-46D5-BE29-A55ACE6C0768}" name="1928" headerRowDxfId="61" dataDxfId="60">
      <calculatedColumnFormula array="1">IFERROR(IF(LEN($R11)=0,"",INDEX($K$11:$K$130,SMALL(IF((BQ$8=$N$11:$N$130)*($E$11:$E$130=$R11)*($C$11:$C$130=1),ROW($K$11:$K$130)-ROW(INDEX($K$11:$K$130,1,1))+1),1))),"")</calculatedColumnFormula>
    </tableColumn>
    <tableColumn id="52" xr3:uid="{25B9DE20-91FF-420F-8CF0-55214AF7AEC0}" name="2029" headerRowDxfId="59" dataDxfId="58">
      <calculatedColumnFormula array="1">IFERROR(IF(LEN($R11)=0,"",INDEX($K$11:$K$130,SMALL(IF((BR$8=$N$11:$N$130)*($E$11:$E$130=$R11)*($C$11:$C$130=1),ROW($K$11:$K$130)-ROW(INDEX($K$11:$K$130,1,1))+1),1))),"")</calculatedColumnFormula>
    </tableColumn>
    <tableColumn id="53" xr3:uid="{BA503EFE-6F29-4BA8-8C2C-52F0A983FFCC}" name="2130" headerRowDxfId="57" dataDxfId="56">
      <calculatedColumnFormula array="1">IFERROR(IF(LEN($R11)=0,"",INDEX($K$11:$K$130,SMALL(IF((BS$8=$N$11:$N$130)*($E$11:$E$130=$R11)*($C$11:$C$130=1),ROW($K$11:$K$130)-ROW(INDEX($K$11:$K$130,1,1))+1),1))),"")</calculatedColumnFormula>
    </tableColumn>
    <tableColumn id="54" xr3:uid="{7E774E00-F40F-49CE-B5D5-FB8E61932571}" name="2231" headerRowDxfId="55" dataDxfId="54">
      <calculatedColumnFormula array="1">IFERROR(IF(LEN($R11)=0,"",INDEX($K$11:$K$130,SMALL(IF((BT$8=$N$11:$N$130)*($E$11:$E$130=$R11)*($C$11:$C$130=1),ROW($K$11:$K$130)-ROW(INDEX($K$11:$K$130,1,1))+1),1))),"")</calculatedColumnFormula>
    </tableColumn>
    <tableColumn id="55" xr3:uid="{BAD522B2-2BD2-4A2C-95EC-927AEC62AA2F}" name="2332" headerRowDxfId="53" dataDxfId="52">
      <calculatedColumnFormula array="1">IFERROR(IF(LEN($R11)=0,"",INDEX($K$11:$K$130,SMALL(IF((BU$8=$N$11:$N$130)*($E$11:$E$130=$R11)*($C$11:$C$130=1),ROW($K$11:$K$130)-ROW(INDEX($K$11:$K$130,1,1))+1),1))),"")</calculatedColumnFormula>
    </tableColumn>
    <tableColumn id="56" xr3:uid="{1146518C-9B8D-4C78-993D-A58EB971E668}" name="2433" headerRowDxfId="51" dataDxfId="50">
      <calculatedColumnFormula array="1">IFERROR(IF(LEN($R11)=0,"",INDEX($K$11:$K$130,SMALL(IF((BV$8=$N$11:$N$130)*($E$11:$E$130=$R11)*($C$11:$C$130=1),ROW($K$11:$K$130)-ROW(INDEX($K$11:$K$130,1,1))+1),1))),"")</calculatedColumnFormula>
    </tableColumn>
    <tableColumn id="57" xr3:uid="{0DA2561F-F9F1-467B-A0D6-5400A1663E47}" name="2534" headerRowDxfId="49" dataDxfId="48">
      <calculatedColumnFormula array="1">IFERROR(IF(LEN($R11)=0,"",INDEX($K$11:$K$130,SMALL(IF((BW$8=$N$11:$N$130)*($E$11:$E$130=$R11)*($C$11:$C$130=1),ROW($K$11:$K$130)-ROW(INDEX($K$11:$K$130,1,1))+1),1))),"")</calculatedColumnFormula>
    </tableColumn>
    <tableColumn id="58" xr3:uid="{3EC4A7ED-B172-4859-BBD6-12DB3B15B3CC}" name="2635" headerRowDxfId="47" dataDxfId="46">
      <calculatedColumnFormula array="1">IFERROR(IF(LEN($R11)=0,"",INDEX($K$11:$K$130,SMALL(IF((BX$8=$N$11:$N$130)*($E$11:$E$130=$R11)*($C$11:$C$130=1),ROW($K$11:$K$130)-ROW(INDEX($K$11:$K$130,1,1))+1),1))),"")</calculatedColumnFormula>
    </tableColumn>
    <tableColumn id="59" xr3:uid="{8ACAF1DB-CE78-4DF7-9376-8B3942D07062}" name="2736" headerRowDxfId="45" dataDxfId="44">
      <calculatedColumnFormula array="1">IFERROR(IF(LEN($R11)=0,"",INDEX($K$11:$K$130,SMALL(IF((BY$8=$N$11:$N$130)*($E$11:$E$130=$R11)*($C$11:$C$130=1),ROW($K$11:$K$130)-ROW(INDEX($K$11:$K$130,1,1))+1),1))),"")</calculatedColumnFormula>
    </tableColumn>
    <tableColumn id="60" xr3:uid="{2BB772EC-C380-432F-B04E-87F4E87971C0}" name="2837" headerRowDxfId="43" dataDxfId="42">
      <calculatedColumnFormula array="1">IFERROR(IF(LEN($R11)=0,"",INDEX($K$11:$K$130,SMALL(IF((BZ$8=$N$11:$N$130)*($E$11:$E$130=$R11)*($C$11:$C$130=1),ROW($K$11:$K$130)-ROW(INDEX($K$11:$K$130,1,1))+1),1))),"")</calculatedColumnFormula>
    </tableColumn>
    <tableColumn id="61" xr3:uid="{A0B9288A-64F3-4ABA-930A-0AE84D925582}" name="2938" headerRowDxfId="41" dataDxfId="40">
      <calculatedColumnFormula array="1">IFERROR(IF(LEN($R11)=0,"",INDEX($K$11:$K$130,SMALL(IF((CA$8=$N$11:$N$130)*($E$11:$E$130=$R11)*($C$11:$C$130=1),ROW($K$11:$K$130)-ROW(INDEX($K$11:$K$130,1,1))+1),1))),"")</calculatedColumnFormula>
    </tableColumn>
    <tableColumn id="62" xr3:uid="{598B4B4E-0D53-47A6-8562-A418BAF4ABE8}" name="3039" headerRowDxfId="39" dataDxfId="38">
      <calculatedColumnFormula array="1">IFERROR(IF(LEN($R11)=0,"",INDEX($K$11:$K$130,SMALL(IF((CB$8=$N$11:$N$130)*($E$11:$E$130=$R11)*($C$11:$C$130=1),ROW($K$11:$K$130)-ROW(INDEX($K$11:$K$130,1,1))+1),1))),"")</calculatedColumnFormula>
    </tableColumn>
    <tableColumn id="63" xr3:uid="{A7208EA1-210F-45C2-8382-95A6FA4AC736}" name="3140" headerRowDxfId="37" dataDxfId="36">
      <calculatedColumnFormula array="1">IFERROR(IF(LEN($R11)=0,"",INDEX($K$11:$K$130,SMALL(IF((CC$8=$N$11:$N$130)*($E$11:$E$130=$R11)*($C$11:$C$130=1),ROW($K$11:$K$130)-ROW(INDEX($K$11:$K$130,1,1))+1),1))),"")</calculatedColumnFormula>
    </tableColumn>
  </tableColumns>
  <tableStyleInfo name="EmptySty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3966A0F-B331-49E8-B8F0-5284508320C1}" name="TableCalFilters" displayName="TableCalFilters" ref="CE10:CH130" totalsRowShown="0" headerRowDxfId="35" dataDxfId="33" headerRowBorderDxfId="34" tableBorderDxfId="32" totalsRowBorderDxfId="31">
  <autoFilter ref="CE10:CH130" xr:uid="{A3966A0F-B331-49E8-B8F0-5284508320C1}"/>
  <tableColumns count="4">
    <tableColumn id="1" xr3:uid="{32364050-9B7A-4937-81F9-8F4A3F5C73BC}" name="Month" dataDxfId="30">
      <calculatedColumnFormula>IF(OR(Dashboard!$D$7="",Dashboard!$D$7="ALL"),1,IF(Dashboard!$D$7=I11,1,0))</calculatedColumnFormula>
    </tableColumn>
    <tableColumn id="2" xr3:uid="{D2276B38-0C85-4F81-AECC-1E66A5112E04}" name="Category" dataDxfId="29">
      <calculatedColumnFormula>IF(OR(Dashboard!$G$7="",Dashboard!$G$7="ALL"),1,IF(Dashboard!$G$7=Calc!D11,1,0))</calculatedColumnFormula>
    </tableColumn>
    <tableColumn id="3" xr3:uid="{C52682D4-C907-4B1A-A02E-9834725C8A62}" name="Total Filter" dataDxfId="28">
      <calculatedColumnFormula>IFERROR(CE11*CF11,0)</calculatedColumnFormula>
    </tableColumn>
    <tableColumn id="4" xr3:uid="{9E05072A-81CC-404E-96B3-60D131FA33B4}" name="Category Calendar" dataDxfId="27">
      <calculatedColumnFormula>IF(OR(Calendar!$I$5="",Calendar!$I$5="ALL"),1,IF(Calendar!$I$5=Calc!D11,1,0))</calculatedColumnFormula>
    </tableColumn>
  </tableColumns>
  <tableStyleInfo name="EmptyStyle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284B6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L27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90" customWidth="1"/>
    <col min="3" max="3" width="28.5703125" style="90" customWidth="1"/>
    <col min="4" max="4" width="3.7109375" style="90" customWidth="1"/>
    <col min="5" max="5" width="28.5703125" style="90" customWidth="1"/>
    <col min="6" max="6" width="3.7109375" style="90" customWidth="1"/>
    <col min="7" max="7" width="35.7109375" style="90" customWidth="1"/>
    <col min="8" max="8" width="3.7109375" style="90" customWidth="1"/>
    <col min="9" max="10" width="17.85546875" style="90" customWidth="1"/>
    <col min="11" max="11" width="3.7109375" style="90" customWidth="1"/>
    <col min="12" max="12" width="1.7109375" style="90" customWidth="1"/>
    <col min="13" max="14" width="8.85546875" style="90"/>
    <col min="15" max="15" width="17.28515625" style="90" customWidth="1"/>
    <col min="16" max="16" width="18.28515625" style="90" customWidth="1"/>
    <col min="17" max="16384" width="8.85546875" style="90"/>
  </cols>
  <sheetData>
    <row r="1" spans="1:12" s="1" customFormat="1" ht="6.75" customHeight="1" x14ac:dyDescent="0.25">
      <c r="B1" s="2"/>
    </row>
    <row r="2" spans="1:12" s="6" customFormat="1" ht="20.100000000000001" customHeight="1" x14ac:dyDescent="0.25">
      <c r="B2" s="81"/>
      <c r="C2" s="82" t="s">
        <v>122</v>
      </c>
      <c r="D2" s="82"/>
      <c r="E2" s="83"/>
      <c r="F2" s="83"/>
      <c r="G2" s="84"/>
      <c r="H2" s="84"/>
      <c r="I2" s="84"/>
      <c r="J2" s="84"/>
      <c r="K2" s="83"/>
      <c r="L2" s="7"/>
    </row>
    <row r="3" spans="1:12" s="3" customFormat="1" ht="24" customHeight="1" x14ac:dyDescent="0.25">
      <c r="B3" s="85"/>
      <c r="C3" s="86" t="s">
        <v>135</v>
      </c>
      <c r="D3" s="86"/>
      <c r="E3" s="87"/>
      <c r="F3" s="87"/>
      <c r="G3" s="88"/>
      <c r="H3" s="88"/>
      <c r="I3" s="88"/>
      <c r="J3" s="88"/>
      <c r="K3" s="87"/>
      <c r="L3" s="4"/>
    </row>
    <row r="4" spans="1:12" ht="4.9000000000000004" customHeight="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2" ht="4.9000000000000004" customHeight="1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ht="19.5" customHeight="1" x14ac:dyDescent="0.25">
      <c r="A6" s="89"/>
      <c r="B6" s="91"/>
      <c r="C6" s="92"/>
      <c r="D6" s="92"/>
      <c r="E6" s="92"/>
      <c r="F6" s="92"/>
      <c r="G6" s="92"/>
      <c r="H6" s="92"/>
      <c r="I6" s="92"/>
      <c r="J6" s="92"/>
      <c r="K6" s="93"/>
      <c r="L6" s="89"/>
    </row>
    <row r="7" spans="1:12" ht="15" customHeight="1" x14ac:dyDescent="0.25">
      <c r="A7" s="89"/>
      <c r="B7" s="94"/>
      <c r="C7"/>
      <c r="D7"/>
      <c r="E7"/>
      <c r="F7"/>
      <c r="G7" s="196" t="s">
        <v>19</v>
      </c>
      <c r="H7" s="196"/>
      <c r="I7" s="196"/>
      <c r="J7" s="196"/>
      <c r="K7" s="95"/>
      <c r="L7" s="89"/>
    </row>
    <row r="8" spans="1:12" ht="15" customHeight="1" x14ac:dyDescent="0.25">
      <c r="A8" s="89"/>
      <c r="B8" s="94"/>
      <c r="C8"/>
      <c r="D8"/>
      <c r="E8"/>
      <c r="F8"/>
      <c r="G8"/>
      <c r="H8"/>
      <c r="I8"/>
      <c r="J8"/>
      <c r="K8" s="95"/>
      <c r="L8" s="89"/>
    </row>
    <row r="9" spans="1:12" ht="15" customHeight="1" x14ac:dyDescent="0.25">
      <c r="A9" s="89"/>
      <c r="B9" s="94"/>
      <c r="C9"/>
      <c r="D9"/>
      <c r="E9"/>
      <c r="F9"/>
      <c r="G9" s="197" t="s">
        <v>89</v>
      </c>
      <c r="H9" s="96"/>
      <c r="I9" s="193" t="s">
        <v>83</v>
      </c>
      <c r="J9" s="193" t="s">
        <v>70</v>
      </c>
      <c r="K9" s="95"/>
      <c r="L9" s="89"/>
    </row>
    <row r="10" spans="1:12" ht="15" customHeight="1" x14ac:dyDescent="0.25">
      <c r="B10" s="94"/>
      <c r="C10"/>
      <c r="D10"/>
      <c r="E10"/>
      <c r="F10"/>
      <c r="G10" s="103" t="s">
        <v>136</v>
      </c>
      <c r="H10" s="96"/>
      <c r="I10" s="26" t="s">
        <v>18</v>
      </c>
      <c r="J10" s="26">
        <v>2024</v>
      </c>
      <c r="K10" s="95"/>
    </row>
    <row r="11" spans="1:12" ht="15" customHeight="1" x14ac:dyDescent="0.25">
      <c r="B11" s="94"/>
      <c r="C11"/>
      <c r="D11"/>
      <c r="E11"/>
      <c r="F11"/>
      <c r="G11" s="103" t="s">
        <v>85</v>
      </c>
      <c r="H11" s="97"/>
      <c r="I11"/>
      <c r="J11"/>
      <c r="K11" s="95"/>
    </row>
    <row r="12" spans="1:12" ht="15" customHeight="1" x14ac:dyDescent="0.25">
      <c r="B12" s="94"/>
      <c r="C12"/>
      <c r="D12"/>
      <c r="E12"/>
      <c r="F12"/>
      <c r="G12" s="103" t="s">
        <v>137</v>
      </c>
      <c r="H12" s="97"/>
      <c r="I12" s="194" t="s">
        <v>150</v>
      </c>
      <c r="J12" s="195"/>
      <c r="K12" s="95"/>
    </row>
    <row r="13" spans="1:12" ht="15" customHeight="1" x14ac:dyDescent="0.25">
      <c r="B13" s="94"/>
      <c r="C13"/>
      <c r="D13"/>
      <c r="E13"/>
      <c r="F13"/>
      <c r="G13" s="103" t="s">
        <v>138</v>
      </c>
      <c r="H13" s="97"/>
      <c r="I13" s="174" t="s">
        <v>151</v>
      </c>
      <c r="J13" s="175"/>
      <c r="K13" s="95"/>
    </row>
    <row r="14" spans="1:12" ht="15" customHeight="1" x14ac:dyDescent="0.25">
      <c r="B14" s="94"/>
      <c r="C14"/>
      <c r="D14"/>
      <c r="E14"/>
      <c r="F14"/>
      <c r="G14" s="103" t="s">
        <v>84</v>
      </c>
      <c r="H14" s="96"/>
      <c r="I14"/>
      <c r="J14"/>
      <c r="K14" s="95"/>
    </row>
    <row r="15" spans="1:12" ht="15" customHeight="1" x14ac:dyDescent="0.25">
      <c r="B15" s="94"/>
      <c r="C15"/>
      <c r="D15"/>
      <c r="E15"/>
      <c r="F15"/>
      <c r="G15" s="103" t="s">
        <v>139</v>
      </c>
      <c r="H15" s="97"/>
      <c r="I15"/>
      <c r="J15"/>
      <c r="K15" s="95"/>
    </row>
    <row r="16" spans="1:12" x14ac:dyDescent="0.25">
      <c r="B16" s="94"/>
      <c r="C16" s="97"/>
      <c r="D16" s="97"/>
      <c r="E16" s="97"/>
      <c r="F16" s="97"/>
      <c r="G16" s="103"/>
      <c r="H16" s="97"/>
      <c r="I16" s="97"/>
      <c r="J16" s="97"/>
      <c r="K16" s="95"/>
    </row>
    <row r="17" spans="2:11" x14ac:dyDescent="0.25">
      <c r="B17" s="94"/>
      <c r="C17" s="96"/>
      <c r="D17" s="96"/>
      <c r="E17" s="96"/>
      <c r="F17" s="96"/>
      <c r="G17" s="103"/>
      <c r="H17" s="96"/>
      <c r="I17" s="96"/>
      <c r="J17" s="96"/>
      <c r="K17" s="95"/>
    </row>
    <row r="18" spans="2:11" x14ac:dyDescent="0.25">
      <c r="B18" s="94"/>
      <c r="C18" s="96"/>
      <c r="D18" s="96"/>
      <c r="E18" s="96"/>
      <c r="F18" s="96"/>
      <c r="G18" s="103"/>
      <c r="H18" s="96"/>
      <c r="I18" s="96"/>
      <c r="J18" s="96"/>
      <c r="K18" s="95"/>
    </row>
    <row r="19" spans="2:11" x14ac:dyDescent="0.25">
      <c r="B19" s="94"/>
      <c r="C19" s="97"/>
      <c r="D19" s="97"/>
      <c r="E19" s="97"/>
      <c r="F19" s="97"/>
      <c r="G19" s="103"/>
      <c r="H19" s="97"/>
      <c r="I19" s="97"/>
      <c r="J19" s="97"/>
      <c r="K19" s="98"/>
    </row>
    <row r="20" spans="2:11" x14ac:dyDescent="0.25">
      <c r="B20" s="94"/>
      <c r="C20" s="97"/>
      <c r="D20" s="97"/>
      <c r="E20" s="97"/>
      <c r="F20" s="97"/>
      <c r="G20" s="103"/>
      <c r="H20" s="97"/>
      <c r="I20" s="97"/>
      <c r="J20" s="97"/>
      <c r="K20" s="98"/>
    </row>
    <row r="21" spans="2:11" x14ac:dyDescent="0.25">
      <c r="B21" s="94"/>
      <c r="C21" s="97"/>
      <c r="D21" s="97"/>
      <c r="E21" s="97"/>
      <c r="F21" s="97"/>
      <c r="G21" s="103"/>
      <c r="H21" s="97"/>
      <c r="I21" s="97"/>
      <c r="J21" s="97"/>
      <c r="K21" s="98"/>
    </row>
    <row r="22" spans="2:11" x14ac:dyDescent="0.25">
      <c r="B22" s="94"/>
      <c r="C22" s="96"/>
      <c r="D22" s="96"/>
      <c r="E22" s="96"/>
      <c r="F22" s="96"/>
      <c r="G22" s="103"/>
      <c r="H22" s="96"/>
      <c r="I22" s="96"/>
      <c r="J22" s="96"/>
      <c r="K22" s="98"/>
    </row>
    <row r="23" spans="2:11" x14ac:dyDescent="0.25">
      <c r="B23" s="94"/>
      <c r="C23" s="97"/>
      <c r="D23" s="97"/>
      <c r="E23" s="97"/>
      <c r="F23" s="97"/>
      <c r="G23" s="103"/>
      <c r="H23" s="97"/>
      <c r="I23" s="97"/>
      <c r="J23" s="97"/>
      <c r="K23" s="98"/>
    </row>
    <row r="24" spans="2:11" x14ac:dyDescent="0.25">
      <c r="B24" s="94"/>
      <c r="C24" s="97"/>
      <c r="D24" s="97"/>
      <c r="E24" s="97"/>
      <c r="F24" s="97"/>
      <c r="G24" s="26"/>
      <c r="H24" s="97"/>
      <c r="I24" s="97"/>
      <c r="J24" s="97"/>
      <c r="K24" s="98"/>
    </row>
    <row r="25" spans="2:11" ht="19.5" customHeight="1" x14ac:dyDescent="0.25">
      <c r="B25" s="99"/>
      <c r="C25" s="100"/>
      <c r="D25" s="100"/>
      <c r="E25" s="100"/>
      <c r="F25" s="100"/>
      <c r="G25" s="100"/>
      <c r="H25" s="100"/>
      <c r="I25" s="100"/>
      <c r="J25" s="100"/>
      <c r="K25" s="101"/>
    </row>
    <row r="26" spans="2:11" ht="8.1" customHeight="1" x14ac:dyDescent="0.25"/>
    <row r="27" spans="2:11" ht="23.1" customHeight="1" x14ac:dyDescent="0.25">
      <c r="B27" s="102"/>
      <c r="C27" s="102"/>
      <c r="D27" s="102"/>
      <c r="E27" s="5"/>
      <c r="F27" s="102"/>
      <c r="G27" s="102"/>
      <c r="H27" s="102"/>
      <c r="I27" s="102"/>
      <c r="J27" s="102"/>
      <c r="K27" s="102"/>
    </row>
  </sheetData>
  <sheetProtection algorithmName="SHA-512" hashValue="ZoFQF3Qzl2NRb/WOhlwuMikCga9822uM+s6TrftYkJ85+7TSiXjq3H1eiheRtYEtUAMO0Kj/S0B4Q2ElG3uk9Q==" saltValue="RCfVLVpkJNmHsDaC5x0img==" spinCount="100000" sheet="1" objects="1" scenarios="1"/>
  <phoneticPr fontId="41" type="noConversion"/>
  <dataValidations count="1">
    <dataValidation type="list" allowBlank="1" showInputMessage="1" showErrorMessage="1" sqref="H13 H21:J21 C21:F21" xr:uid="{2F07E77F-1B01-44BE-B5D3-945AF77DDD1B}">
      <formula1>"Yes,No"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error="Please input a year. This will be the first year of your template." xr:uid="{B5A731BD-5D81-45FD-BCFF-44290DFCEE88}">
          <x14:formula1>
            <xm:f>Calc!$DI$13:$DI$22</xm:f>
          </x14:formula1>
          <xm:sqref>J10</xm:sqref>
        </x14:dataValidation>
        <x14:dataValidation type="list" allowBlank="1" showInputMessage="1" error="Please input a year. This will be the first year of your template." xr:uid="{20025FD8-668B-4031-A3D7-C11291917A8F}">
          <x14:formula1>
            <xm:f>Calc!$CQ$14:$CQ$25</xm:f>
          </x14:formula1>
          <xm:sqref>I10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1D299-A679-4B02-9F56-F75C0A8ECA34}">
  <sheetPr codeName="Sheet3">
    <pageSetUpPr autoPageBreaks="0" fitToPage="1"/>
  </sheetPr>
  <dimension ref="A1:AB105"/>
  <sheetViews>
    <sheetView showGridLines="0" showRowColHeaders="0" workbookViewId="0">
      <pane ySplit="5" topLeftCell="A6" activePane="bottomLeft" state="frozen"/>
      <selection activeCell="A7" sqref="A7"/>
      <selection pane="bottomLeft" activeCell="A6" sqref="A6"/>
    </sheetView>
  </sheetViews>
  <sheetFormatPr defaultRowHeight="15" x14ac:dyDescent="0.25"/>
  <cols>
    <col min="1" max="1" width="3.7109375" style="10" customWidth="1"/>
    <col min="2" max="3" width="31.42578125" style="10" customWidth="1"/>
    <col min="4" max="4" width="15.5703125" style="10" customWidth="1"/>
    <col min="5" max="5" width="12" style="10" customWidth="1"/>
    <col min="6" max="6" width="4.28515625" style="10" customWidth="1"/>
    <col min="7" max="7" width="12" style="10" customWidth="1"/>
    <col min="8" max="8" width="4.28515625" style="10" customWidth="1"/>
    <col min="9" max="9" width="12" style="10" customWidth="1"/>
    <col min="10" max="10" width="4.28515625" style="10" customWidth="1"/>
    <col min="11" max="11" width="12" style="10" customWidth="1"/>
    <col min="12" max="12" width="4.28515625" style="10" customWidth="1"/>
    <col min="13" max="13" width="12" style="10" customWidth="1"/>
    <col min="14" max="14" width="4.28515625" style="10" customWidth="1"/>
    <col min="15" max="15" width="12" style="10" customWidth="1"/>
    <col min="16" max="16" width="4.28515625" style="10" customWidth="1"/>
    <col min="17" max="17" width="12" style="10" customWidth="1"/>
    <col min="18" max="18" width="4.28515625" style="10" customWidth="1"/>
    <col min="19" max="19" width="12" style="10" customWidth="1"/>
    <col min="20" max="20" width="4.28515625" style="10" customWidth="1"/>
    <col min="21" max="21" width="12" style="10" customWidth="1"/>
    <col min="22" max="22" width="4.28515625" style="10" customWidth="1"/>
    <col min="23" max="23" width="12" style="10" customWidth="1"/>
    <col min="24" max="24" width="4.28515625" style="10" customWidth="1"/>
    <col min="25" max="25" width="12" style="10" customWidth="1"/>
    <col min="26" max="26" width="4.28515625" style="10" customWidth="1"/>
    <col min="27" max="27" width="12" style="10" customWidth="1"/>
    <col min="28" max="28" width="4.28515625" style="10" customWidth="1"/>
    <col min="29" max="29" width="1.5703125" style="10" customWidth="1"/>
    <col min="30" max="16384" width="9.140625" style="10"/>
  </cols>
  <sheetData>
    <row r="1" spans="1:28" ht="6.75" customHeight="1" x14ac:dyDescent="0.25"/>
    <row r="2" spans="1:28" s="104" customFormat="1" ht="20.100000000000001" customHeight="1" x14ac:dyDescent="0.3">
      <c r="B2" s="105" t="s">
        <v>122</v>
      </c>
      <c r="C2" s="105"/>
      <c r="D2" s="105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</row>
    <row r="3" spans="1:28" s="107" customFormat="1" ht="24" customHeight="1" x14ac:dyDescent="0.35">
      <c r="B3" s="108" t="s">
        <v>121</v>
      </c>
      <c r="C3" s="108"/>
      <c r="D3" s="108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</row>
    <row r="4" spans="1:28" s="90" customFormat="1" ht="4.9000000000000004" customHeight="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28" ht="20.100000000000001" customHeight="1" x14ac:dyDescent="0.25">
      <c r="B5" s="190" t="s">
        <v>79</v>
      </c>
      <c r="C5" s="190" t="s">
        <v>76</v>
      </c>
      <c r="D5" s="190" t="s">
        <v>82</v>
      </c>
      <c r="E5" s="219" t="str">
        <f>Calc!CW14</f>
        <v>Jan-2024</v>
      </c>
      <c r="F5" s="220"/>
      <c r="G5" s="219" t="str">
        <f>Calc!CW15</f>
        <v>Feb-2024</v>
      </c>
      <c r="H5" s="220"/>
      <c r="I5" s="219" t="str">
        <f>Calc!CW16</f>
        <v>Mar-2024</v>
      </c>
      <c r="J5" s="220"/>
      <c r="K5" s="219" t="str">
        <f>Calc!CW17</f>
        <v>Apr-2024</v>
      </c>
      <c r="L5" s="220"/>
      <c r="M5" s="219" t="str">
        <f>Calc!CW18</f>
        <v>May-2024</v>
      </c>
      <c r="N5" s="220"/>
      <c r="O5" s="219" t="str">
        <f>Calc!CW19</f>
        <v>Jun-2024</v>
      </c>
      <c r="P5" s="220"/>
      <c r="Q5" s="219" t="str">
        <f>Calc!CW20</f>
        <v>Jul-2024</v>
      </c>
      <c r="R5" s="220"/>
      <c r="S5" s="219" t="str">
        <f>Calc!CW21</f>
        <v>Aug-2024</v>
      </c>
      <c r="T5" s="220"/>
      <c r="U5" s="219" t="str">
        <f>Calc!CW22</f>
        <v>Sep-2024</v>
      </c>
      <c r="V5" s="220"/>
      <c r="W5" s="219" t="str">
        <f>Calc!CW23</f>
        <v>Oct-2024</v>
      </c>
      <c r="X5" s="220"/>
      <c r="Y5" s="219" t="str">
        <f>Calc!CW24</f>
        <v>Nov-2024</v>
      </c>
      <c r="Z5" s="220"/>
      <c r="AA5" s="219" t="str">
        <f>Calc!CW25</f>
        <v>Dec-2024</v>
      </c>
      <c r="AB5" s="220"/>
    </row>
    <row r="6" spans="1:28" ht="20.100000000000001" customHeight="1" x14ac:dyDescent="0.25">
      <c r="B6" s="182" t="s">
        <v>136</v>
      </c>
      <c r="C6" s="188" t="s">
        <v>140</v>
      </c>
      <c r="D6" s="184" t="s">
        <v>90</v>
      </c>
      <c r="E6" s="180">
        <v>120</v>
      </c>
      <c r="F6" s="191" t="s">
        <v>155</v>
      </c>
      <c r="G6" s="180">
        <v>120</v>
      </c>
      <c r="H6" s="191" t="s">
        <v>81</v>
      </c>
      <c r="I6" s="180">
        <v>120</v>
      </c>
      <c r="J6" s="191" t="s">
        <v>81</v>
      </c>
      <c r="K6" s="180">
        <v>120</v>
      </c>
      <c r="L6" s="191" t="s">
        <v>81</v>
      </c>
      <c r="M6" s="180">
        <v>120</v>
      </c>
      <c r="N6" s="191" t="s">
        <v>155</v>
      </c>
      <c r="O6" s="180">
        <v>120</v>
      </c>
      <c r="P6" s="191" t="s">
        <v>81</v>
      </c>
      <c r="Q6" s="180">
        <v>120</v>
      </c>
      <c r="R6" s="191" t="s">
        <v>81</v>
      </c>
      <c r="S6" s="180">
        <v>120</v>
      </c>
      <c r="T6" s="191" t="s">
        <v>81</v>
      </c>
      <c r="U6" s="180">
        <v>120</v>
      </c>
      <c r="V6" s="191" t="s">
        <v>155</v>
      </c>
      <c r="W6" s="180">
        <v>120</v>
      </c>
      <c r="X6" s="191" t="s">
        <v>81</v>
      </c>
      <c r="Y6" s="180">
        <v>120</v>
      </c>
      <c r="Z6" s="191" t="s">
        <v>81</v>
      </c>
      <c r="AA6" s="181">
        <v>120</v>
      </c>
      <c r="AB6" s="191" t="s">
        <v>81</v>
      </c>
    </row>
    <row r="7" spans="1:28" ht="20.100000000000001" customHeight="1" x14ac:dyDescent="0.25">
      <c r="B7" s="183" t="s">
        <v>136</v>
      </c>
      <c r="C7" s="186" t="s">
        <v>141</v>
      </c>
      <c r="D7" s="185" t="s">
        <v>94</v>
      </c>
      <c r="E7" s="179">
        <v>30</v>
      </c>
      <c r="F7" s="192" t="s">
        <v>81</v>
      </c>
      <c r="G7" s="179">
        <v>30</v>
      </c>
      <c r="H7" s="192" t="s">
        <v>81</v>
      </c>
      <c r="I7" s="179">
        <v>30</v>
      </c>
      <c r="J7" s="192" t="s">
        <v>81</v>
      </c>
      <c r="K7" s="179">
        <v>30</v>
      </c>
      <c r="L7" s="192" t="s">
        <v>81</v>
      </c>
      <c r="M7" s="179">
        <v>30</v>
      </c>
      <c r="N7" s="192" t="s">
        <v>81</v>
      </c>
      <c r="O7" s="179">
        <v>30</v>
      </c>
      <c r="P7" s="192" t="s">
        <v>81</v>
      </c>
      <c r="Q7" s="179">
        <v>30</v>
      </c>
      <c r="R7" s="192" t="s">
        <v>81</v>
      </c>
      <c r="S7" s="179">
        <v>30</v>
      </c>
      <c r="T7" s="192" t="s">
        <v>81</v>
      </c>
      <c r="U7" s="179">
        <v>30</v>
      </c>
      <c r="V7" s="192" t="s">
        <v>81</v>
      </c>
      <c r="W7" s="179">
        <v>30</v>
      </c>
      <c r="X7" s="192" t="s">
        <v>81</v>
      </c>
      <c r="Y7" s="179">
        <v>30</v>
      </c>
      <c r="Z7" s="192" t="s">
        <v>81</v>
      </c>
      <c r="AA7" s="178">
        <v>30</v>
      </c>
      <c r="AB7" s="192" t="s">
        <v>81</v>
      </c>
    </row>
    <row r="8" spans="1:28" ht="20.100000000000001" customHeight="1" x14ac:dyDescent="0.25">
      <c r="B8" s="183" t="s">
        <v>136</v>
      </c>
      <c r="C8" s="186" t="s">
        <v>142</v>
      </c>
      <c r="D8" s="185" t="s">
        <v>96</v>
      </c>
      <c r="E8" s="179">
        <v>50</v>
      </c>
      <c r="F8" s="192" t="s">
        <v>81</v>
      </c>
      <c r="G8" s="179">
        <v>50</v>
      </c>
      <c r="H8" s="192" t="s">
        <v>81</v>
      </c>
      <c r="I8" s="179">
        <v>50</v>
      </c>
      <c r="J8" s="192" t="s">
        <v>81</v>
      </c>
      <c r="K8" s="179">
        <v>50</v>
      </c>
      <c r="L8" s="192" t="s">
        <v>155</v>
      </c>
      <c r="M8" s="179">
        <v>50</v>
      </c>
      <c r="N8" s="192" t="s">
        <v>81</v>
      </c>
      <c r="O8" s="179">
        <v>50</v>
      </c>
      <c r="P8" s="192" t="s">
        <v>81</v>
      </c>
      <c r="Q8" s="179">
        <v>50</v>
      </c>
      <c r="R8" s="192" t="s">
        <v>81</v>
      </c>
      <c r="S8" s="179">
        <v>50</v>
      </c>
      <c r="T8" s="192" t="s">
        <v>155</v>
      </c>
      <c r="U8" s="179">
        <v>50</v>
      </c>
      <c r="V8" s="192" t="s">
        <v>81</v>
      </c>
      <c r="W8" s="179">
        <v>150</v>
      </c>
      <c r="X8" s="192" t="s">
        <v>81</v>
      </c>
      <c r="Y8" s="179">
        <v>50</v>
      </c>
      <c r="Z8" s="192" t="s">
        <v>81</v>
      </c>
      <c r="AA8" s="178">
        <v>50</v>
      </c>
      <c r="AB8" s="192" t="s">
        <v>81</v>
      </c>
    </row>
    <row r="9" spans="1:28" ht="20.100000000000001" customHeight="1" x14ac:dyDescent="0.25">
      <c r="B9" s="183" t="s">
        <v>136</v>
      </c>
      <c r="C9" s="186" t="s">
        <v>143</v>
      </c>
      <c r="D9" s="185" t="s">
        <v>90</v>
      </c>
      <c r="E9" s="179">
        <v>20</v>
      </c>
      <c r="F9" s="192" t="s">
        <v>81</v>
      </c>
      <c r="G9" s="179">
        <v>30</v>
      </c>
      <c r="H9" s="192" t="s">
        <v>81</v>
      </c>
      <c r="I9" s="179">
        <v>20</v>
      </c>
      <c r="J9" s="192" t="s">
        <v>81</v>
      </c>
      <c r="K9" s="179">
        <v>30</v>
      </c>
      <c r="L9" s="192" t="s">
        <v>155</v>
      </c>
      <c r="M9" s="179">
        <v>20</v>
      </c>
      <c r="N9" s="192" t="s">
        <v>81</v>
      </c>
      <c r="O9" s="179">
        <v>30</v>
      </c>
      <c r="P9" s="192" t="s">
        <v>81</v>
      </c>
      <c r="Q9" s="179">
        <v>20</v>
      </c>
      <c r="R9" s="192" t="s">
        <v>81</v>
      </c>
      <c r="S9" s="179">
        <v>20</v>
      </c>
      <c r="T9" s="192" t="s">
        <v>155</v>
      </c>
      <c r="U9" s="179">
        <v>20</v>
      </c>
      <c r="V9" s="192" t="s">
        <v>81</v>
      </c>
      <c r="W9" s="179">
        <v>20</v>
      </c>
      <c r="X9" s="192" t="s">
        <v>81</v>
      </c>
      <c r="Y9" s="179">
        <v>20</v>
      </c>
      <c r="Z9" s="192" t="s">
        <v>81</v>
      </c>
      <c r="AA9" s="178">
        <v>20</v>
      </c>
      <c r="AB9" s="192" t="s">
        <v>81</v>
      </c>
    </row>
    <row r="10" spans="1:28" ht="20.100000000000001" customHeight="1" x14ac:dyDescent="0.25">
      <c r="B10" s="183" t="s">
        <v>85</v>
      </c>
      <c r="C10" s="186" t="s">
        <v>144</v>
      </c>
      <c r="D10" s="185" t="s">
        <v>90</v>
      </c>
      <c r="E10" s="179">
        <v>15</v>
      </c>
      <c r="F10" s="192" t="s">
        <v>81</v>
      </c>
      <c r="G10" s="179">
        <v>15</v>
      </c>
      <c r="H10" s="192" t="s">
        <v>81</v>
      </c>
      <c r="I10" s="179">
        <v>15</v>
      </c>
      <c r="J10" s="192" t="s">
        <v>81</v>
      </c>
      <c r="K10" s="179">
        <v>15</v>
      </c>
      <c r="L10" s="192" t="s">
        <v>81</v>
      </c>
      <c r="M10" s="179">
        <v>15</v>
      </c>
      <c r="N10" s="192" t="s">
        <v>81</v>
      </c>
      <c r="O10" s="179">
        <v>15</v>
      </c>
      <c r="P10" s="192" t="s">
        <v>81</v>
      </c>
      <c r="Q10" s="179">
        <v>15</v>
      </c>
      <c r="R10" s="192" t="s">
        <v>81</v>
      </c>
      <c r="S10" s="179">
        <v>15</v>
      </c>
      <c r="T10" s="192" t="s">
        <v>155</v>
      </c>
      <c r="U10" s="179">
        <v>15</v>
      </c>
      <c r="V10" s="192" t="s">
        <v>81</v>
      </c>
      <c r="W10" s="179">
        <v>15</v>
      </c>
      <c r="X10" s="192" t="s">
        <v>81</v>
      </c>
      <c r="Y10" s="179">
        <v>15</v>
      </c>
      <c r="Z10" s="192" t="s">
        <v>155</v>
      </c>
      <c r="AA10" s="178">
        <v>15</v>
      </c>
      <c r="AB10" s="192" t="s">
        <v>81</v>
      </c>
    </row>
    <row r="11" spans="1:28" ht="20.100000000000001" customHeight="1" x14ac:dyDescent="0.25">
      <c r="B11" s="183" t="s">
        <v>85</v>
      </c>
      <c r="C11" s="186" t="s">
        <v>145</v>
      </c>
      <c r="D11" s="185" t="s">
        <v>104</v>
      </c>
      <c r="E11" s="179">
        <v>20</v>
      </c>
      <c r="F11" s="192" t="s">
        <v>81</v>
      </c>
      <c r="G11" s="179">
        <v>20</v>
      </c>
      <c r="H11" s="192" t="s">
        <v>81</v>
      </c>
      <c r="I11" s="179">
        <v>20</v>
      </c>
      <c r="J11" s="192" t="s">
        <v>81</v>
      </c>
      <c r="K11" s="179">
        <v>20</v>
      </c>
      <c r="L11" s="192" t="s">
        <v>81</v>
      </c>
      <c r="M11" s="179">
        <v>20</v>
      </c>
      <c r="N11" s="192" t="s">
        <v>81</v>
      </c>
      <c r="O11" s="179">
        <v>20</v>
      </c>
      <c r="P11" s="192" t="s">
        <v>81</v>
      </c>
      <c r="Q11" s="179">
        <v>20</v>
      </c>
      <c r="R11" s="192" t="s">
        <v>81</v>
      </c>
      <c r="S11" s="179">
        <v>20</v>
      </c>
      <c r="T11" s="192" t="s">
        <v>81</v>
      </c>
      <c r="U11" s="179">
        <v>20</v>
      </c>
      <c r="V11" s="192" t="s">
        <v>81</v>
      </c>
      <c r="W11" s="179">
        <v>20</v>
      </c>
      <c r="X11" s="192" t="s">
        <v>81</v>
      </c>
      <c r="Y11" s="179">
        <v>20</v>
      </c>
      <c r="Z11" s="192" t="s">
        <v>81</v>
      </c>
      <c r="AA11" s="178">
        <v>20</v>
      </c>
      <c r="AB11" s="192" t="s">
        <v>81</v>
      </c>
    </row>
    <row r="12" spans="1:28" ht="20.100000000000001" customHeight="1" x14ac:dyDescent="0.25">
      <c r="B12" s="183" t="s">
        <v>85</v>
      </c>
      <c r="C12" s="186" t="s">
        <v>146</v>
      </c>
      <c r="D12" s="185" t="s">
        <v>104</v>
      </c>
      <c r="E12" s="179">
        <v>10</v>
      </c>
      <c r="F12" s="192" t="s">
        <v>81</v>
      </c>
      <c r="G12" s="179">
        <v>10</v>
      </c>
      <c r="H12" s="192" t="s">
        <v>81</v>
      </c>
      <c r="I12" s="179">
        <v>10</v>
      </c>
      <c r="J12" s="192" t="s">
        <v>81</v>
      </c>
      <c r="K12" s="179">
        <v>10</v>
      </c>
      <c r="L12" s="192" t="s">
        <v>81</v>
      </c>
      <c r="M12" s="179">
        <v>10</v>
      </c>
      <c r="N12" s="192" t="s">
        <v>81</v>
      </c>
      <c r="O12" s="179">
        <v>10</v>
      </c>
      <c r="P12" s="192" t="s">
        <v>81</v>
      </c>
      <c r="Q12" s="179">
        <v>10</v>
      </c>
      <c r="R12" s="192" t="s">
        <v>81</v>
      </c>
      <c r="S12" s="179">
        <v>10</v>
      </c>
      <c r="T12" s="192" t="s">
        <v>81</v>
      </c>
      <c r="U12" s="179">
        <v>10</v>
      </c>
      <c r="V12" s="192" t="s">
        <v>81</v>
      </c>
      <c r="W12" s="179">
        <v>10</v>
      </c>
      <c r="X12" s="192" t="s">
        <v>81</v>
      </c>
      <c r="Y12" s="179">
        <v>10</v>
      </c>
      <c r="Z12" s="192" t="s">
        <v>81</v>
      </c>
      <c r="AA12" s="178">
        <v>10</v>
      </c>
      <c r="AB12" s="192" t="s">
        <v>155</v>
      </c>
    </row>
    <row r="13" spans="1:28" ht="20.100000000000001" customHeight="1" x14ac:dyDescent="0.25">
      <c r="B13" s="183"/>
      <c r="C13" s="186"/>
      <c r="D13" s="185"/>
      <c r="E13" s="179"/>
      <c r="F13" s="192"/>
      <c r="G13" s="179"/>
      <c r="H13" s="192"/>
      <c r="I13" s="179"/>
      <c r="J13" s="192"/>
      <c r="K13" s="179"/>
      <c r="L13" s="192"/>
      <c r="M13" s="179"/>
      <c r="N13" s="192"/>
      <c r="O13" s="179"/>
      <c r="P13" s="192"/>
      <c r="Q13" s="179"/>
      <c r="R13" s="192"/>
      <c r="S13" s="179"/>
      <c r="T13" s="192"/>
      <c r="U13" s="179"/>
      <c r="V13" s="192"/>
      <c r="W13" s="179"/>
      <c r="X13" s="192"/>
      <c r="Y13" s="179"/>
      <c r="Z13" s="192"/>
      <c r="AA13" s="178"/>
      <c r="AB13" s="192"/>
    </row>
    <row r="14" spans="1:28" ht="20.100000000000001" customHeight="1" x14ac:dyDescent="0.25">
      <c r="B14" s="183"/>
      <c r="C14" s="186"/>
      <c r="D14" s="185"/>
      <c r="E14" s="179"/>
      <c r="F14" s="192"/>
      <c r="G14" s="179"/>
      <c r="H14" s="192"/>
      <c r="I14" s="179"/>
      <c r="J14" s="192"/>
      <c r="K14" s="179"/>
      <c r="L14" s="192"/>
      <c r="M14" s="179"/>
      <c r="N14" s="192"/>
      <c r="O14" s="179"/>
      <c r="P14" s="192"/>
      <c r="Q14" s="179"/>
      <c r="R14" s="192"/>
      <c r="S14" s="179"/>
      <c r="T14" s="192"/>
      <c r="U14" s="179"/>
      <c r="V14" s="192"/>
      <c r="W14" s="179"/>
      <c r="X14" s="192"/>
      <c r="Y14" s="179"/>
      <c r="Z14" s="192"/>
      <c r="AA14" s="178"/>
      <c r="AB14" s="192"/>
    </row>
    <row r="15" spans="1:28" ht="20.100000000000001" customHeight="1" x14ac:dyDescent="0.25">
      <c r="B15" s="249"/>
      <c r="C15" s="187"/>
      <c r="D15" s="250"/>
      <c r="E15" s="251"/>
      <c r="F15" s="252"/>
      <c r="G15" s="251"/>
      <c r="H15" s="252"/>
      <c r="I15" s="251"/>
      <c r="J15" s="252"/>
      <c r="K15" s="251"/>
      <c r="L15" s="252"/>
      <c r="M15" s="251"/>
      <c r="N15" s="252"/>
      <c r="O15" s="251"/>
      <c r="P15" s="252"/>
      <c r="Q15" s="251"/>
      <c r="R15" s="252"/>
      <c r="S15" s="251"/>
      <c r="T15" s="252"/>
      <c r="U15" s="251"/>
      <c r="V15" s="252"/>
      <c r="W15" s="251"/>
      <c r="X15" s="252"/>
      <c r="Y15" s="251"/>
      <c r="Z15" s="252"/>
      <c r="AA15" s="253"/>
      <c r="AB15" s="252"/>
    </row>
    <row r="16" spans="1:28" ht="20.100000000000001" customHeight="1" x14ac:dyDescent="0.25">
      <c r="B16" s="245"/>
      <c r="C16" s="245"/>
      <c r="D16" s="246"/>
      <c r="E16" s="247"/>
      <c r="F16" s="248"/>
      <c r="G16" s="247"/>
      <c r="H16" s="248"/>
      <c r="I16" s="247"/>
      <c r="J16" s="248"/>
      <c r="K16" s="247"/>
      <c r="L16" s="248"/>
      <c r="M16" s="247"/>
      <c r="N16" s="248"/>
      <c r="O16" s="247"/>
      <c r="P16" s="248"/>
      <c r="Q16" s="247"/>
      <c r="R16" s="248"/>
      <c r="S16" s="247"/>
      <c r="T16" s="248"/>
      <c r="U16" s="247"/>
      <c r="V16" s="248"/>
      <c r="W16" s="247"/>
      <c r="X16" s="248"/>
      <c r="Y16" s="247"/>
      <c r="Z16" s="248"/>
      <c r="AA16" s="247"/>
      <c r="AB16" s="248"/>
    </row>
    <row r="17" spans="2:28" ht="20.100000000000001" customHeight="1" x14ac:dyDescent="0.25">
      <c r="B17" s="241"/>
      <c r="C17" s="241"/>
      <c r="D17" s="242"/>
      <c r="E17" s="243"/>
      <c r="F17" s="244"/>
      <c r="G17" s="243"/>
      <c r="H17" s="244"/>
      <c r="I17" s="243"/>
      <c r="J17" s="244"/>
      <c r="K17" s="243"/>
      <c r="L17" s="244"/>
      <c r="M17" s="243"/>
      <c r="N17" s="244"/>
      <c r="O17" s="243"/>
      <c r="P17" s="244"/>
      <c r="Q17" s="243"/>
      <c r="R17" s="244"/>
      <c r="S17" s="243"/>
      <c r="T17" s="244"/>
      <c r="U17" s="243"/>
      <c r="V17" s="244"/>
      <c r="W17" s="243"/>
      <c r="X17" s="244"/>
      <c r="Y17" s="243"/>
      <c r="Z17" s="244"/>
      <c r="AA17" s="243"/>
      <c r="AB17" s="244"/>
    </row>
    <row r="18" spans="2:28" ht="20.100000000000001" customHeight="1" x14ac:dyDescent="0.25">
      <c r="B18" s="241"/>
      <c r="C18" s="241"/>
      <c r="D18" s="242"/>
      <c r="E18" s="243"/>
      <c r="F18" s="244"/>
      <c r="G18" s="243"/>
      <c r="H18" s="244"/>
      <c r="I18" s="243"/>
      <c r="J18" s="244"/>
      <c r="K18" s="243"/>
      <c r="L18" s="244"/>
      <c r="M18" s="243"/>
      <c r="N18" s="244"/>
      <c r="O18" s="243"/>
      <c r="P18" s="244"/>
      <c r="Q18" s="243"/>
      <c r="R18" s="244"/>
      <c r="S18" s="243"/>
      <c r="T18" s="244"/>
      <c r="U18" s="243"/>
      <c r="V18" s="244"/>
      <c r="W18" s="243"/>
      <c r="X18" s="244"/>
      <c r="Y18" s="243"/>
      <c r="Z18" s="244"/>
      <c r="AA18" s="243"/>
      <c r="AB18" s="244"/>
    </row>
    <row r="19" spans="2:28" ht="20.100000000000001" customHeight="1" x14ac:dyDescent="0.25">
      <c r="B19" s="241"/>
      <c r="C19" s="241"/>
      <c r="D19" s="242"/>
      <c r="E19" s="243"/>
      <c r="F19" s="244"/>
      <c r="G19" s="243"/>
      <c r="H19" s="244"/>
      <c r="I19" s="243"/>
      <c r="J19" s="244"/>
      <c r="K19" s="243"/>
      <c r="L19" s="244"/>
      <c r="M19" s="243"/>
      <c r="N19" s="244"/>
      <c r="O19" s="243"/>
      <c r="P19" s="244"/>
      <c r="Q19" s="243"/>
      <c r="R19" s="244"/>
      <c r="S19" s="243"/>
      <c r="T19" s="244"/>
      <c r="U19" s="243"/>
      <c r="V19" s="244"/>
      <c r="W19" s="243"/>
      <c r="X19" s="244"/>
      <c r="Y19" s="243"/>
      <c r="Z19" s="244"/>
      <c r="AA19" s="243"/>
      <c r="AB19" s="244"/>
    </row>
    <row r="20" spans="2:28" ht="20.100000000000001" customHeight="1" x14ac:dyDescent="0.25">
      <c r="B20" s="241"/>
      <c r="C20" s="241"/>
      <c r="D20" s="242"/>
      <c r="E20" s="243"/>
      <c r="F20" s="244"/>
      <c r="G20" s="243"/>
      <c r="H20" s="244"/>
      <c r="I20" s="243"/>
      <c r="J20" s="244"/>
      <c r="K20" s="243"/>
      <c r="L20" s="244"/>
      <c r="M20" s="243"/>
      <c r="N20" s="244"/>
      <c r="O20" s="243"/>
      <c r="P20" s="244"/>
      <c r="Q20" s="243"/>
      <c r="R20" s="244"/>
      <c r="S20" s="243"/>
      <c r="T20" s="244"/>
      <c r="U20" s="243"/>
      <c r="V20" s="244"/>
      <c r="W20" s="243"/>
      <c r="X20" s="244"/>
      <c r="Y20" s="243"/>
      <c r="Z20" s="244"/>
      <c r="AA20" s="243"/>
      <c r="AB20" s="244"/>
    </row>
    <row r="21" spans="2:28" ht="20.100000000000001" customHeight="1" x14ac:dyDescent="0.25">
      <c r="B21" s="241"/>
      <c r="C21" s="241"/>
      <c r="D21" s="242"/>
      <c r="E21" s="243"/>
      <c r="F21" s="244"/>
      <c r="G21" s="243"/>
      <c r="H21" s="244"/>
      <c r="I21" s="243"/>
      <c r="J21" s="244"/>
      <c r="K21" s="243"/>
      <c r="L21" s="244"/>
      <c r="M21" s="243"/>
      <c r="N21" s="244"/>
      <c r="O21" s="243"/>
      <c r="P21" s="244"/>
      <c r="Q21" s="243"/>
      <c r="R21" s="244"/>
      <c r="S21" s="243"/>
      <c r="T21" s="244"/>
      <c r="U21" s="243"/>
      <c r="V21" s="244"/>
      <c r="W21" s="243"/>
      <c r="X21" s="244"/>
      <c r="Y21" s="243"/>
      <c r="Z21" s="244"/>
      <c r="AA21" s="243"/>
      <c r="AB21" s="244"/>
    </row>
    <row r="22" spans="2:28" ht="20.100000000000001" customHeight="1" x14ac:dyDescent="0.25">
      <c r="B22" s="241"/>
      <c r="C22" s="241"/>
      <c r="D22" s="242"/>
      <c r="E22" s="243"/>
      <c r="F22" s="244"/>
      <c r="G22" s="243"/>
      <c r="H22" s="244"/>
      <c r="I22" s="243"/>
      <c r="J22" s="244"/>
      <c r="K22" s="243"/>
      <c r="L22" s="244"/>
      <c r="M22" s="243"/>
      <c r="N22" s="244"/>
      <c r="O22" s="243"/>
      <c r="P22" s="244"/>
      <c r="Q22" s="243"/>
      <c r="R22" s="244"/>
      <c r="S22" s="243"/>
      <c r="T22" s="244"/>
      <c r="U22" s="243"/>
      <c r="V22" s="244"/>
      <c r="W22" s="243"/>
      <c r="X22" s="244"/>
      <c r="Y22" s="243"/>
      <c r="Z22" s="244"/>
      <c r="AA22" s="243"/>
      <c r="AB22" s="244"/>
    </row>
    <row r="23" spans="2:28" ht="20.100000000000001" customHeight="1" x14ac:dyDescent="0.25">
      <c r="B23" s="241"/>
      <c r="C23" s="241"/>
      <c r="D23" s="242"/>
      <c r="E23" s="243"/>
      <c r="F23" s="244"/>
      <c r="G23" s="243"/>
      <c r="H23" s="244"/>
      <c r="I23" s="243"/>
      <c r="J23" s="244"/>
      <c r="K23" s="243"/>
      <c r="L23" s="244"/>
      <c r="M23" s="243"/>
      <c r="N23" s="244"/>
      <c r="O23" s="243"/>
      <c r="P23" s="244"/>
      <c r="Q23" s="243"/>
      <c r="R23" s="244"/>
      <c r="S23" s="243"/>
      <c r="T23" s="244"/>
      <c r="U23" s="243"/>
      <c r="V23" s="244"/>
      <c r="W23" s="243"/>
      <c r="X23" s="244"/>
      <c r="Y23" s="243"/>
      <c r="Z23" s="244"/>
      <c r="AA23" s="243"/>
      <c r="AB23" s="244"/>
    </row>
    <row r="24" spans="2:28" ht="20.100000000000001" customHeight="1" x14ac:dyDescent="0.25">
      <c r="B24" s="241"/>
      <c r="C24" s="241"/>
      <c r="D24" s="242"/>
      <c r="E24" s="243"/>
      <c r="F24" s="244"/>
      <c r="G24" s="243"/>
      <c r="H24" s="244"/>
      <c r="I24" s="243"/>
      <c r="J24" s="244"/>
      <c r="K24" s="243"/>
      <c r="L24" s="244"/>
      <c r="M24" s="243"/>
      <c r="N24" s="244"/>
      <c r="O24" s="243"/>
      <c r="P24" s="244"/>
      <c r="Q24" s="243"/>
      <c r="R24" s="244"/>
      <c r="S24" s="243"/>
      <c r="T24" s="244"/>
      <c r="U24" s="243"/>
      <c r="V24" s="244"/>
      <c r="W24" s="243"/>
      <c r="X24" s="244"/>
      <c r="Y24" s="243"/>
      <c r="Z24" s="244"/>
      <c r="AA24" s="243"/>
      <c r="AB24" s="244"/>
    </row>
    <row r="25" spans="2:28" ht="20.100000000000001" customHeight="1" x14ac:dyDescent="0.25">
      <c r="B25" s="241"/>
      <c r="C25" s="241"/>
      <c r="D25" s="242"/>
      <c r="E25" s="243"/>
      <c r="F25" s="244"/>
      <c r="G25" s="243"/>
      <c r="H25" s="244"/>
      <c r="I25" s="243"/>
      <c r="J25" s="244"/>
      <c r="K25" s="243"/>
      <c r="L25" s="244"/>
      <c r="M25" s="243"/>
      <c r="N25" s="244"/>
      <c r="O25" s="243"/>
      <c r="P25" s="244"/>
      <c r="Q25" s="243"/>
      <c r="R25" s="244"/>
      <c r="S25" s="243"/>
      <c r="T25" s="244"/>
      <c r="U25" s="243"/>
      <c r="V25" s="244"/>
      <c r="W25" s="243"/>
      <c r="X25" s="244"/>
      <c r="Y25" s="243"/>
      <c r="Z25" s="244"/>
      <c r="AA25" s="243"/>
      <c r="AB25" s="244"/>
    </row>
    <row r="26" spans="2:28" ht="20.100000000000001" customHeight="1" x14ac:dyDescent="0.25">
      <c r="B26" s="241"/>
      <c r="C26" s="241"/>
      <c r="D26" s="242"/>
      <c r="E26" s="243"/>
      <c r="F26" s="244"/>
      <c r="G26" s="243"/>
      <c r="H26" s="244"/>
      <c r="I26" s="243"/>
      <c r="J26" s="244"/>
      <c r="K26" s="243"/>
      <c r="L26" s="244"/>
      <c r="M26" s="243"/>
      <c r="N26" s="244"/>
      <c r="O26" s="243"/>
      <c r="P26" s="244"/>
      <c r="Q26" s="243"/>
      <c r="R26" s="244"/>
      <c r="S26" s="243"/>
      <c r="T26" s="244"/>
      <c r="U26" s="243"/>
      <c r="V26" s="244"/>
      <c r="W26" s="243"/>
      <c r="X26" s="244"/>
      <c r="Y26" s="243"/>
      <c r="Z26" s="244"/>
      <c r="AA26" s="243"/>
      <c r="AB26" s="244"/>
    </row>
    <row r="27" spans="2:28" ht="20.100000000000001" customHeight="1" x14ac:dyDescent="0.25">
      <c r="B27" s="241"/>
      <c r="C27" s="241"/>
      <c r="D27" s="242"/>
      <c r="E27" s="243"/>
      <c r="F27" s="244"/>
      <c r="G27" s="243"/>
      <c r="H27" s="244"/>
      <c r="I27" s="243"/>
      <c r="J27" s="244"/>
      <c r="K27" s="243"/>
      <c r="L27" s="244"/>
      <c r="M27" s="243"/>
      <c r="N27" s="244"/>
      <c r="O27" s="243"/>
      <c r="P27" s="244"/>
      <c r="Q27" s="243"/>
      <c r="R27" s="244"/>
      <c r="S27" s="243"/>
      <c r="T27" s="244"/>
      <c r="U27" s="243"/>
      <c r="V27" s="244"/>
      <c r="W27" s="243"/>
      <c r="X27" s="244"/>
      <c r="Y27" s="243"/>
      <c r="Z27" s="244"/>
      <c r="AA27" s="243"/>
      <c r="AB27" s="244"/>
    </row>
    <row r="28" spans="2:28" ht="20.100000000000001" customHeight="1" x14ac:dyDescent="0.25">
      <c r="B28" s="241"/>
      <c r="C28" s="241"/>
      <c r="D28" s="242"/>
      <c r="E28" s="243"/>
      <c r="F28" s="244"/>
      <c r="G28" s="243"/>
      <c r="H28" s="244"/>
      <c r="I28" s="243"/>
      <c r="J28" s="244"/>
      <c r="K28" s="243"/>
      <c r="L28" s="244"/>
      <c r="M28" s="243"/>
      <c r="N28" s="244"/>
      <c r="O28" s="243"/>
      <c r="P28" s="244"/>
      <c r="Q28" s="243"/>
      <c r="R28" s="244"/>
      <c r="S28" s="243"/>
      <c r="T28" s="244"/>
      <c r="U28" s="243"/>
      <c r="V28" s="244"/>
      <c r="W28" s="243"/>
      <c r="X28" s="244"/>
      <c r="Y28" s="243"/>
      <c r="Z28" s="244"/>
      <c r="AA28" s="243"/>
      <c r="AB28" s="244"/>
    </row>
    <row r="29" spans="2:28" ht="20.100000000000001" customHeight="1" x14ac:dyDescent="0.25">
      <c r="B29" s="241"/>
      <c r="C29" s="241"/>
      <c r="D29" s="242"/>
      <c r="E29" s="243"/>
      <c r="F29" s="244"/>
      <c r="G29" s="243"/>
      <c r="H29" s="244"/>
      <c r="I29" s="243"/>
      <c r="J29" s="244"/>
      <c r="K29" s="243"/>
      <c r="L29" s="244"/>
      <c r="M29" s="243"/>
      <c r="N29" s="244"/>
      <c r="O29" s="243"/>
      <c r="P29" s="244"/>
      <c r="Q29" s="243"/>
      <c r="R29" s="244"/>
      <c r="S29" s="243"/>
      <c r="T29" s="244"/>
      <c r="U29" s="243"/>
      <c r="V29" s="244"/>
      <c r="W29" s="243"/>
      <c r="X29" s="244"/>
      <c r="Y29" s="243"/>
      <c r="Z29" s="244"/>
      <c r="AA29" s="243"/>
      <c r="AB29" s="244"/>
    </row>
    <row r="30" spans="2:28" ht="20.100000000000001" customHeight="1" x14ac:dyDescent="0.25">
      <c r="B30" s="241"/>
      <c r="C30" s="241"/>
      <c r="D30" s="242"/>
      <c r="E30" s="243"/>
      <c r="F30" s="244"/>
      <c r="G30" s="243"/>
      <c r="H30" s="244"/>
      <c r="I30" s="243"/>
      <c r="J30" s="244"/>
      <c r="K30" s="243"/>
      <c r="L30" s="244"/>
      <c r="M30" s="243"/>
      <c r="N30" s="244"/>
      <c r="O30" s="243"/>
      <c r="P30" s="244"/>
      <c r="Q30" s="243"/>
      <c r="R30" s="244"/>
      <c r="S30" s="243"/>
      <c r="T30" s="244"/>
      <c r="U30" s="243"/>
      <c r="V30" s="244"/>
      <c r="W30" s="243"/>
      <c r="X30" s="244"/>
      <c r="Y30" s="243"/>
      <c r="Z30" s="244"/>
      <c r="AA30" s="243"/>
      <c r="AB30" s="244"/>
    </row>
    <row r="31" spans="2:28" ht="20.100000000000001" customHeight="1" x14ac:dyDescent="0.25">
      <c r="B31" s="241"/>
      <c r="C31" s="241"/>
      <c r="D31" s="242"/>
      <c r="E31" s="243"/>
      <c r="F31" s="244"/>
      <c r="G31" s="243"/>
      <c r="H31" s="244"/>
      <c r="I31" s="243"/>
      <c r="J31" s="244"/>
      <c r="K31" s="243"/>
      <c r="L31" s="244"/>
      <c r="M31" s="243"/>
      <c r="N31" s="244"/>
      <c r="O31" s="243"/>
      <c r="P31" s="244"/>
      <c r="Q31" s="243"/>
      <c r="R31" s="244"/>
      <c r="S31" s="243"/>
      <c r="T31" s="244"/>
      <c r="U31" s="243"/>
      <c r="V31" s="244"/>
      <c r="W31" s="243"/>
      <c r="X31" s="244"/>
      <c r="Y31" s="243"/>
      <c r="Z31" s="244"/>
      <c r="AA31" s="243"/>
      <c r="AB31" s="244"/>
    </row>
    <row r="32" spans="2:28" ht="20.100000000000001" customHeight="1" x14ac:dyDescent="0.25">
      <c r="B32" s="241"/>
      <c r="C32" s="241"/>
      <c r="D32" s="242"/>
      <c r="E32" s="243"/>
      <c r="F32" s="244"/>
      <c r="G32" s="243"/>
      <c r="H32" s="244"/>
      <c r="I32" s="243"/>
      <c r="J32" s="244"/>
      <c r="K32" s="243"/>
      <c r="L32" s="244"/>
      <c r="M32" s="243"/>
      <c r="N32" s="244"/>
      <c r="O32" s="243"/>
      <c r="P32" s="244"/>
      <c r="Q32" s="243"/>
      <c r="R32" s="244"/>
      <c r="S32" s="243"/>
      <c r="T32" s="244"/>
      <c r="U32" s="243"/>
      <c r="V32" s="244"/>
      <c r="W32" s="243"/>
      <c r="X32" s="244"/>
      <c r="Y32" s="243"/>
      <c r="Z32" s="244"/>
      <c r="AA32" s="243"/>
      <c r="AB32" s="244"/>
    </row>
    <row r="33" spans="2:28" ht="20.100000000000001" customHeight="1" x14ac:dyDescent="0.25">
      <c r="B33" s="241"/>
      <c r="C33" s="241"/>
      <c r="D33" s="242"/>
      <c r="E33" s="243"/>
      <c r="F33" s="244"/>
      <c r="G33" s="243"/>
      <c r="H33" s="244"/>
      <c r="I33" s="243"/>
      <c r="J33" s="244"/>
      <c r="K33" s="243"/>
      <c r="L33" s="244"/>
      <c r="M33" s="243"/>
      <c r="N33" s="244"/>
      <c r="O33" s="243"/>
      <c r="P33" s="244"/>
      <c r="Q33" s="243"/>
      <c r="R33" s="244"/>
      <c r="S33" s="243"/>
      <c r="T33" s="244"/>
      <c r="U33" s="243"/>
      <c r="V33" s="244"/>
      <c r="W33" s="243"/>
      <c r="X33" s="244"/>
      <c r="Y33" s="243"/>
      <c r="Z33" s="244"/>
      <c r="AA33" s="243"/>
      <c r="AB33" s="244"/>
    </row>
    <row r="34" spans="2:28" ht="20.100000000000001" customHeight="1" x14ac:dyDescent="0.25">
      <c r="B34" s="241"/>
      <c r="C34" s="241"/>
      <c r="D34" s="242"/>
      <c r="E34" s="243"/>
      <c r="F34" s="244"/>
      <c r="G34" s="243"/>
      <c r="H34" s="244"/>
      <c r="I34" s="243"/>
      <c r="J34" s="244"/>
      <c r="K34" s="243"/>
      <c r="L34" s="244"/>
      <c r="M34" s="243"/>
      <c r="N34" s="244"/>
      <c r="O34" s="243"/>
      <c r="P34" s="244"/>
      <c r="Q34" s="243"/>
      <c r="R34" s="244"/>
      <c r="S34" s="243"/>
      <c r="T34" s="244"/>
      <c r="U34" s="243"/>
      <c r="V34" s="244"/>
      <c r="W34" s="243"/>
      <c r="X34" s="244"/>
      <c r="Y34" s="243"/>
      <c r="Z34" s="244"/>
      <c r="AA34" s="243"/>
      <c r="AB34" s="244"/>
    </row>
    <row r="35" spans="2:28" ht="20.100000000000001" customHeight="1" x14ac:dyDescent="0.25">
      <c r="B35" s="241"/>
      <c r="C35" s="241"/>
      <c r="D35" s="242"/>
      <c r="E35" s="243"/>
      <c r="F35" s="244"/>
      <c r="G35" s="243"/>
      <c r="H35" s="244"/>
      <c r="I35" s="243"/>
      <c r="J35" s="244"/>
      <c r="K35" s="243"/>
      <c r="L35" s="244"/>
      <c r="M35" s="243"/>
      <c r="N35" s="244"/>
      <c r="O35" s="243"/>
      <c r="P35" s="244"/>
      <c r="Q35" s="243"/>
      <c r="R35" s="244"/>
      <c r="S35" s="243"/>
      <c r="T35" s="244"/>
      <c r="U35" s="243"/>
      <c r="V35" s="244"/>
      <c r="W35" s="243"/>
      <c r="X35" s="244"/>
      <c r="Y35" s="243"/>
      <c r="Z35" s="244"/>
      <c r="AA35" s="243"/>
      <c r="AB35" s="244"/>
    </row>
    <row r="36" spans="2:28" ht="20.100000000000001" customHeight="1" x14ac:dyDescent="0.25">
      <c r="B36" s="241"/>
      <c r="C36" s="241"/>
      <c r="D36" s="242"/>
      <c r="E36" s="243"/>
      <c r="F36" s="244"/>
      <c r="G36" s="243"/>
      <c r="H36" s="244"/>
      <c r="I36" s="243"/>
      <c r="J36" s="244"/>
      <c r="K36" s="243"/>
      <c r="L36" s="244"/>
      <c r="M36" s="243"/>
      <c r="N36" s="244"/>
      <c r="O36" s="243"/>
      <c r="P36" s="244"/>
      <c r="Q36" s="243"/>
      <c r="R36" s="244"/>
      <c r="S36" s="243"/>
      <c r="T36" s="244"/>
      <c r="U36" s="243"/>
      <c r="V36" s="244"/>
      <c r="W36" s="243"/>
      <c r="X36" s="244"/>
      <c r="Y36" s="243"/>
      <c r="Z36" s="244"/>
      <c r="AA36" s="243"/>
      <c r="AB36" s="244"/>
    </row>
    <row r="37" spans="2:28" ht="20.100000000000001" customHeight="1" x14ac:dyDescent="0.25">
      <c r="B37" s="241"/>
      <c r="C37" s="241"/>
      <c r="D37" s="242"/>
      <c r="E37" s="243"/>
      <c r="F37" s="244"/>
      <c r="G37" s="243"/>
      <c r="H37" s="244"/>
      <c r="I37" s="243"/>
      <c r="J37" s="244"/>
      <c r="K37" s="243"/>
      <c r="L37" s="244"/>
      <c r="M37" s="243"/>
      <c r="N37" s="244"/>
      <c r="O37" s="243"/>
      <c r="P37" s="244"/>
      <c r="Q37" s="243"/>
      <c r="R37" s="244"/>
      <c r="S37" s="243"/>
      <c r="T37" s="244"/>
      <c r="U37" s="243"/>
      <c r="V37" s="244"/>
      <c r="W37" s="243"/>
      <c r="X37" s="244"/>
      <c r="Y37" s="243"/>
      <c r="Z37" s="244"/>
      <c r="AA37" s="243"/>
      <c r="AB37" s="244"/>
    </row>
    <row r="38" spans="2:28" ht="20.100000000000001" customHeight="1" x14ac:dyDescent="0.25">
      <c r="B38" s="241"/>
      <c r="C38" s="241"/>
      <c r="D38" s="242"/>
      <c r="E38" s="243"/>
      <c r="F38" s="244"/>
      <c r="G38" s="243"/>
      <c r="H38" s="244"/>
      <c r="I38" s="243"/>
      <c r="J38" s="244"/>
      <c r="K38" s="243"/>
      <c r="L38" s="244"/>
      <c r="M38" s="243"/>
      <c r="N38" s="244"/>
      <c r="O38" s="243"/>
      <c r="P38" s="244"/>
      <c r="Q38" s="243"/>
      <c r="R38" s="244"/>
      <c r="S38" s="243"/>
      <c r="T38" s="244"/>
      <c r="U38" s="243"/>
      <c r="V38" s="244"/>
      <c r="W38" s="243"/>
      <c r="X38" s="244"/>
      <c r="Y38" s="243"/>
      <c r="Z38" s="244"/>
      <c r="AA38" s="243"/>
      <c r="AB38" s="244"/>
    </row>
    <row r="39" spans="2:28" ht="20.100000000000001" customHeight="1" x14ac:dyDescent="0.25">
      <c r="B39" s="241"/>
      <c r="C39" s="241"/>
      <c r="D39" s="242"/>
      <c r="E39" s="243"/>
      <c r="F39" s="244"/>
      <c r="G39" s="243"/>
      <c r="H39" s="244"/>
      <c r="I39" s="243"/>
      <c r="J39" s="244"/>
      <c r="K39" s="243"/>
      <c r="L39" s="244"/>
      <c r="M39" s="243"/>
      <c r="N39" s="244"/>
      <c r="O39" s="243"/>
      <c r="P39" s="244"/>
      <c r="Q39" s="243"/>
      <c r="R39" s="244"/>
      <c r="S39" s="243"/>
      <c r="T39" s="244"/>
      <c r="U39" s="243"/>
      <c r="V39" s="244"/>
      <c r="W39" s="243"/>
      <c r="X39" s="244"/>
      <c r="Y39" s="243"/>
      <c r="Z39" s="244"/>
      <c r="AA39" s="243"/>
      <c r="AB39" s="244"/>
    </row>
    <row r="40" spans="2:28" ht="20.100000000000001" customHeight="1" x14ac:dyDescent="0.25">
      <c r="B40" s="241"/>
      <c r="C40" s="241"/>
      <c r="D40" s="242"/>
      <c r="E40" s="243"/>
      <c r="F40" s="244"/>
      <c r="G40" s="243"/>
      <c r="H40" s="244"/>
      <c r="I40" s="243"/>
      <c r="J40" s="244"/>
      <c r="K40" s="243"/>
      <c r="L40" s="244"/>
      <c r="M40" s="243"/>
      <c r="N40" s="244"/>
      <c r="O40" s="243"/>
      <c r="P40" s="244"/>
      <c r="Q40" s="243"/>
      <c r="R40" s="244"/>
      <c r="S40" s="243"/>
      <c r="T40" s="244"/>
      <c r="U40" s="243"/>
      <c r="V40" s="244"/>
      <c r="W40" s="243"/>
      <c r="X40" s="244"/>
      <c r="Y40" s="243"/>
      <c r="Z40" s="244"/>
      <c r="AA40" s="243"/>
      <c r="AB40" s="244"/>
    </row>
    <row r="41" spans="2:28" ht="20.100000000000001" customHeight="1" x14ac:dyDescent="0.25">
      <c r="B41" s="241"/>
      <c r="C41" s="241"/>
      <c r="D41" s="242"/>
      <c r="E41" s="243"/>
      <c r="F41" s="244"/>
      <c r="G41" s="243"/>
      <c r="H41" s="244"/>
      <c r="I41" s="243"/>
      <c r="J41" s="244"/>
      <c r="K41" s="243"/>
      <c r="L41" s="244"/>
      <c r="M41" s="243"/>
      <c r="N41" s="244"/>
      <c r="O41" s="243"/>
      <c r="P41" s="244"/>
      <c r="Q41" s="243"/>
      <c r="R41" s="244"/>
      <c r="S41" s="243"/>
      <c r="T41" s="244"/>
      <c r="U41" s="243"/>
      <c r="V41" s="244"/>
      <c r="W41" s="243"/>
      <c r="X41" s="244"/>
      <c r="Y41" s="243"/>
      <c r="Z41" s="244"/>
      <c r="AA41" s="243"/>
      <c r="AB41" s="244"/>
    </row>
    <row r="42" spans="2:28" ht="20.100000000000001" customHeight="1" x14ac:dyDescent="0.25">
      <c r="B42" s="241"/>
      <c r="C42" s="241"/>
      <c r="D42" s="242"/>
      <c r="E42" s="243"/>
      <c r="F42" s="244"/>
      <c r="G42" s="243"/>
      <c r="H42" s="244"/>
      <c r="I42" s="243"/>
      <c r="J42" s="244"/>
      <c r="K42" s="243"/>
      <c r="L42" s="244"/>
      <c r="M42" s="243"/>
      <c r="N42" s="244"/>
      <c r="O42" s="243"/>
      <c r="P42" s="244"/>
      <c r="Q42" s="243"/>
      <c r="R42" s="244"/>
      <c r="S42" s="243"/>
      <c r="T42" s="244"/>
      <c r="U42" s="243"/>
      <c r="V42" s="244"/>
      <c r="W42" s="243"/>
      <c r="X42" s="244"/>
      <c r="Y42" s="243"/>
      <c r="Z42" s="244"/>
      <c r="AA42" s="243"/>
      <c r="AB42" s="244"/>
    </row>
    <row r="43" spans="2:28" ht="20.100000000000001" customHeight="1" x14ac:dyDescent="0.25">
      <c r="B43" s="241"/>
      <c r="C43" s="241"/>
      <c r="D43" s="242"/>
      <c r="E43" s="243"/>
      <c r="F43" s="244"/>
      <c r="G43" s="243"/>
      <c r="H43" s="244"/>
      <c r="I43" s="243"/>
      <c r="J43" s="244"/>
      <c r="K43" s="243"/>
      <c r="L43" s="244"/>
      <c r="M43" s="243"/>
      <c r="N43" s="244"/>
      <c r="O43" s="243"/>
      <c r="P43" s="244"/>
      <c r="Q43" s="243"/>
      <c r="R43" s="244"/>
      <c r="S43" s="243"/>
      <c r="T43" s="244"/>
      <c r="U43" s="243"/>
      <c r="V43" s="244"/>
      <c r="W43" s="243"/>
      <c r="X43" s="244"/>
      <c r="Y43" s="243"/>
      <c r="Z43" s="244"/>
      <c r="AA43" s="243"/>
      <c r="AB43" s="244"/>
    </row>
    <row r="44" spans="2:28" ht="20.100000000000001" customHeight="1" x14ac:dyDescent="0.25">
      <c r="B44" s="241"/>
      <c r="C44" s="241"/>
      <c r="D44" s="242"/>
      <c r="E44" s="243"/>
      <c r="F44" s="244"/>
      <c r="G44" s="243"/>
      <c r="H44" s="244"/>
      <c r="I44" s="243"/>
      <c r="J44" s="244"/>
      <c r="K44" s="243"/>
      <c r="L44" s="244"/>
      <c r="M44" s="243"/>
      <c r="N44" s="244"/>
      <c r="O44" s="243"/>
      <c r="P44" s="244"/>
      <c r="Q44" s="243"/>
      <c r="R44" s="244"/>
      <c r="S44" s="243"/>
      <c r="T44" s="244"/>
      <c r="U44" s="243"/>
      <c r="V44" s="244"/>
      <c r="W44" s="243"/>
      <c r="X44" s="244"/>
      <c r="Y44" s="243"/>
      <c r="Z44" s="244"/>
      <c r="AA44" s="243"/>
      <c r="AB44" s="244"/>
    </row>
    <row r="45" spans="2:28" ht="20.100000000000001" customHeight="1" x14ac:dyDescent="0.25">
      <c r="B45" s="241"/>
      <c r="C45" s="241"/>
      <c r="D45" s="242"/>
      <c r="E45" s="243"/>
      <c r="F45" s="244"/>
      <c r="G45" s="243"/>
      <c r="H45" s="244"/>
      <c r="I45" s="243"/>
      <c r="J45" s="244"/>
      <c r="K45" s="243"/>
      <c r="L45" s="244"/>
      <c r="M45" s="243"/>
      <c r="N45" s="244"/>
      <c r="O45" s="243"/>
      <c r="P45" s="244"/>
      <c r="Q45" s="243"/>
      <c r="R45" s="244"/>
      <c r="S45" s="243"/>
      <c r="T45" s="244"/>
      <c r="U45" s="243"/>
      <c r="V45" s="244"/>
      <c r="W45" s="243"/>
      <c r="X45" s="244"/>
      <c r="Y45" s="243"/>
      <c r="Z45" s="244"/>
      <c r="AA45" s="243"/>
      <c r="AB45" s="244"/>
    </row>
    <row r="46" spans="2:28" ht="20.100000000000001" customHeight="1" x14ac:dyDescent="0.25">
      <c r="B46" s="241"/>
      <c r="C46" s="241"/>
      <c r="D46" s="242"/>
      <c r="E46" s="243"/>
      <c r="F46" s="244"/>
      <c r="G46" s="243"/>
      <c r="H46" s="244"/>
      <c r="I46" s="243"/>
      <c r="J46" s="244"/>
      <c r="K46" s="243"/>
      <c r="L46" s="244"/>
      <c r="M46" s="243"/>
      <c r="N46" s="244"/>
      <c r="O46" s="243"/>
      <c r="P46" s="244"/>
      <c r="Q46" s="243"/>
      <c r="R46" s="244"/>
      <c r="S46" s="243"/>
      <c r="T46" s="244"/>
      <c r="U46" s="243"/>
      <c r="V46" s="244"/>
      <c r="W46" s="243"/>
      <c r="X46" s="244"/>
      <c r="Y46" s="243"/>
      <c r="Z46" s="244"/>
      <c r="AA46" s="243"/>
      <c r="AB46" s="244"/>
    </row>
    <row r="47" spans="2:28" ht="20.100000000000001" customHeight="1" x14ac:dyDescent="0.25">
      <c r="B47" s="241"/>
      <c r="C47" s="241"/>
      <c r="D47" s="242"/>
      <c r="E47" s="243"/>
      <c r="F47" s="244"/>
      <c r="G47" s="243"/>
      <c r="H47" s="244"/>
      <c r="I47" s="243"/>
      <c r="J47" s="244"/>
      <c r="K47" s="243"/>
      <c r="L47" s="244"/>
      <c r="M47" s="243"/>
      <c r="N47" s="244"/>
      <c r="O47" s="243"/>
      <c r="P47" s="244"/>
      <c r="Q47" s="243"/>
      <c r="R47" s="244"/>
      <c r="S47" s="243"/>
      <c r="T47" s="244"/>
      <c r="U47" s="243"/>
      <c r="V47" s="244"/>
      <c r="W47" s="243"/>
      <c r="X47" s="244"/>
      <c r="Y47" s="243"/>
      <c r="Z47" s="244"/>
      <c r="AA47" s="243"/>
      <c r="AB47" s="244"/>
    </row>
    <row r="48" spans="2:28" ht="20.100000000000001" customHeight="1" x14ac:dyDescent="0.25">
      <c r="B48" s="241"/>
      <c r="C48" s="241"/>
      <c r="D48" s="242"/>
      <c r="E48" s="243"/>
      <c r="F48" s="244"/>
      <c r="G48" s="243"/>
      <c r="H48" s="244"/>
      <c r="I48" s="243"/>
      <c r="J48" s="244"/>
      <c r="K48" s="243"/>
      <c r="L48" s="244"/>
      <c r="M48" s="243"/>
      <c r="N48" s="244"/>
      <c r="O48" s="243"/>
      <c r="P48" s="244"/>
      <c r="Q48" s="243"/>
      <c r="R48" s="244"/>
      <c r="S48" s="243"/>
      <c r="T48" s="244"/>
      <c r="U48" s="243"/>
      <c r="V48" s="244"/>
      <c r="W48" s="243"/>
      <c r="X48" s="244"/>
      <c r="Y48" s="243"/>
      <c r="Z48" s="244"/>
      <c r="AA48" s="243"/>
      <c r="AB48" s="244"/>
    </row>
    <row r="49" spans="2:28" ht="20.100000000000001" customHeight="1" x14ac:dyDescent="0.25">
      <c r="B49" s="241"/>
      <c r="C49" s="241"/>
      <c r="D49" s="242"/>
      <c r="E49" s="243"/>
      <c r="F49" s="244"/>
      <c r="G49" s="243"/>
      <c r="H49" s="244"/>
      <c r="I49" s="243"/>
      <c r="J49" s="244"/>
      <c r="K49" s="243"/>
      <c r="L49" s="244"/>
      <c r="M49" s="243"/>
      <c r="N49" s="244"/>
      <c r="O49" s="243"/>
      <c r="P49" s="244"/>
      <c r="Q49" s="243"/>
      <c r="R49" s="244"/>
      <c r="S49" s="243"/>
      <c r="T49" s="244"/>
      <c r="U49" s="243"/>
      <c r="V49" s="244"/>
      <c r="W49" s="243"/>
      <c r="X49" s="244"/>
      <c r="Y49" s="243"/>
      <c r="Z49" s="244"/>
      <c r="AA49" s="243"/>
      <c r="AB49" s="244"/>
    </row>
    <row r="50" spans="2:28" ht="20.100000000000001" customHeight="1" x14ac:dyDescent="0.25">
      <c r="B50" s="241"/>
      <c r="C50" s="241"/>
      <c r="D50" s="242"/>
      <c r="E50" s="243"/>
      <c r="F50" s="244"/>
      <c r="G50" s="243"/>
      <c r="H50" s="244"/>
      <c r="I50" s="243"/>
      <c r="J50" s="244"/>
      <c r="K50" s="243"/>
      <c r="L50" s="244"/>
      <c r="M50" s="243"/>
      <c r="N50" s="244"/>
      <c r="O50" s="243"/>
      <c r="P50" s="244"/>
      <c r="Q50" s="243"/>
      <c r="R50" s="244"/>
      <c r="S50" s="243"/>
      <c r="T50" s="244"/>
      <c r="U50" s="243"/>
      <c r="V50" s="244"/>
      <c r="W50" s="243"/>
      <c r="X50" s="244"/>
      <c r="Y50" s="243"/>
      <c r="Z50" s="244"/>
      <c r="AA50" s="243"/>
      <c r="AB50" s="244"/>
    </row>
    <row r="51" spans="2:28" ht="20.100000000000001" customHeight="1" x14ac:dyDescent="0.25">
      <c r="B51" s="241"/>
      <c r="C51" s="241"/>
      <c r="D51" s="242"/>
      <c r="E51" s="243"/>
      <c r="F51" s="244"/>
      <c r="G51" s="243"/>
      <c r="H51" s="244"/>
      <c r="I51" s="243"/>
      <c r="J51" s="244"/>
      <c r="K51" s="243"/>
      <c r="L51" s="244"/>
      <c r="M51" s="243"/>
      <c r="N51" s="244"/>
      <c r="O51" s="243"/>
      <c r="P51" s="244"/>
      <c r="Q51" s="243"/>
      <c r="R51" s="244"/>
      <c r="S51" s="243"/>
      <c r="T51" s="244"/>
      <c r="U51" s="243"/>
      <c r="V51" s="244"/>
      <c r="W51" s="243"/>
      <c r="X51" s="244"/>
      <c r="Y51" s="243"/>
      <c r="Z51" s="244"/>
      <c r="AA51" s="243"/>
      <c r="AB51" s="244"/>
    </row>
    <row r="52" spans="2:28" ht="20.100000000000001" customHeight="1" x14ac:dyDescent="0.25">
      <c r="B52" s="241"/>
      <c r="C52" s="241"/>
      <c r="D52" s="242"/>
      <c r="E52" s="243"/>
      <c r="F52" s="244"/>
      <c r="G52" s="243"/>
      <c r="H52" s="244"/>
      <c r="I52" s="243"/>
      <c r="J52" s="244"/>
      <c r="K52" s="243"/>
      <c r="L52" s="244"/>
      <c r="M52" s="243"/>
      <c r="N52" s="244"/>
      <c r="O52" s="243"/>
      <c r="P52" s="244"/>
      <c r="Q52" s="243"/>
      <c r="R52" s="244"/>
      <c r="S52" s="243"/>
      <c r="T52" s="244"/>
      <c r="U52" s="243"/>
      <c r="V52" s="244"/>
      <c r="W52" s="243"/>
      <c r="X52" s="244"/>
      <c r="Y52" s="243"/>
      <c r="Z52" s="244"/>
      <c r="AA52" s="243"/>
      <c r="AB52" s="244"/>
    </row>
    <row r="53" spans="2:28" ht="20.100000000000001" customHeight="1" x14ac:dyDescent="0.25">
      <c r="B53" s="241"/>
      <c r="C53" s="241"/>
      <c r="D53" s="242"/>
      <c r="E53" s="243"/>
      <c r="F53" s="244"/>
      <c r="G53" s="243"/>
      <c r="H53" s="244"/>
      <c r="I53" s="243"/>
      <c r="J53" s="244"/>
      <c r="K53" s="243"/>
      <c r="L53" s="244"/>
      <c r="M53" s="243"/>
      <c r="N53" s="244"/>
      <c r="O53" s="243"/>
      <c r="P53" s="244"/>
      <c r="Q53" s="243"/>
      <c r="R53" s="244"/>
      <c r="S53" s="243"/>
      <c r="T53" s="244"/>
      <c r="U53" s="243"/>
      <c r="V53" s="244"/>
      <c r="W53" s="243"/>
      <c r="X53" s="244"/>
      <c r="Y53" s="243"/>
      <c r="Z53" s="244"/>
      <c r="AA53" s="243"/>
      <c r="AB53" s="244"/>
    </row>
    <row r="54" spans="2:28" ht="20.100000000000001" customHeight="1" x14ac:dyDescent="0.25">
      <c r="B54" s="241"/>
      <c r="C54" s="241"/>
      <c r="D54" s="242"/>
      <c r="E54" s="243"/>
      <c r="F54" s="244"/>
      <c r="G54" s="243"/>
      <c r="H54" s="244"/>
      <c r="I54" s="243"/>
      <c r="J54" s="244"/>
      <c r="K54" s="243"/>
      <c r="L54" s="244"/>
      <c r="M54" s="243"/>
      <c r="N54" s="244"/>
      <c r="O54" s="243"/>
      <c r="P54" s="244"/>
      <c r="Q54" s="243"/>
      <c r="R54" s="244"/>
      <c r="S54" s="243"/>
      <c r="T54" s="244"/>
      <c r="U54" s="243"/>
      <c r="V54" s="244"/>
      <c r="W54" s="243"/>
      <c r="X54" s="244"/>
      <c r="Y54" s="243"/>
      <c r="Z54" s="244"/>
      <c r="AA54" s="243"/>
      <c r="AB54" s="244"/>
    </row>
    <row r="55" spans="2:28" ht="20.100000000000001" customHeight="1" x14ac:dyDescent="0.25">
      <c r="B55" s="241"/>
      <c r="C55" s="241"/>
      <c r="D55" s="242"/>
      <c r="E55" s="243"/>
      <c r="F55" s="244"/>
      <c r="G55" s="243"/>
      <c r="H55" s="244"/>
      <c r="I55" s="243"/>
      <c r="J55" s="244"/>
      <c r="K55" s="243"/>
      <c r="L55" s="244"/>
      <c r="M55" s="243"/>
      <c r="N55" s="244"/>
      <c r="O55" s="243"/>
      <c r="P55" s="244"/>
      <c r="Q55" s="243"/>
      <c r="R55" s="244"/>
      <c r="S55" s="243"/>
      <c r="T55" s="244"/>
      <c r="U55" s="243"/>
      <c r="V55" s="244"/>
      <c r="W55" s="243"/>
      <c r="X55" s="244"/>
      <c r="Y55" s="243"/>
      <c r="Z55" s="244"/>
      <c r="AA55" s="243"/>
      <c r="AB55" s="244"/>
    </row>
    <row r="56" spans="2:28" ht="20.100000000000001" customHeight="1" x14ac:dyDescent="0.25">
      <c r="B56" s="241"/>
      <c r="C56" s="241"/>
      <c r="D56" s="242"/>
      <c r="E56" s="243"/>
      <c r="F56" s="244"/>
      <c r="G56" s="243"/>
      <c r="H56" s="244"/>
      <c r="I56" s="243"/>
      <c r="J56" s="244"/>
      <c r="K56" s="243"/>
      <c r="L56" s="244"/>
      <c r="M56" s="243"/>
      <c r="N56" s="244"/>
      <c r="O56" s="243"/>
      <c r="P56" s="244"/>
      <c r="Q56" s="243"/>
      <c r="R56" s="244"/>
      <c r="S56" s="243"/>
      <c r="T56" s="244"/>
      <c r="U56" s="243"/>
      <c r="V56" s="244"/>
      <c r="W56" s="243"/>
      <c r="X56" s="244"/>
      <c r="Y56" s="243"/>
      <c r="Z56" s="244"/>
      <c r="AA56" s="243"/>
      <c r="AB56" s="244"/>
    </row>
    <row r="57" spans="2:28" ht="20.100000000000001" customHeight="1" x14ac:dyDescent="0.25">
      <c r="B57" s="241"/>
      <c r="C57" s="241"/>
      <c r="D57" s="242"/>
      <c r="E57" s="243"/>
      <c r="F57" s="244"/>
      <c r="G57" s="243"/>
      <c r="H57" s="244"/>
      <c r="I57" s="243"/>
      <c r="J57" s="244"/>
      <c r="K57" s="243"/>
      <c r="L57" s="244"/>
      <c r="M57" s="243"/>
      <c r="N57" s="244"/>
      <c r="O57" s="243"/>
      <c r="P57" s="244"/>
      <c r="Q57" s="243"/>
      <c r="R57" s="244"/>
      <c r="S57" s="243"/>
      <c r="T57" s="244"/>
      <c r="U57" s="243"/>
      <c r="V57" s="244"/>
      <c r="W57" s="243"/>
      <c r="X57" s="244"/>
      <c r="Y57" s="243"/>
      <c r="Z57" s="244"/>
      <c r="AA57" s="243"/>
      <c r="AB57" s="244"/>
    </row>
    <row r="58" spans="2:28" ht="20.100000000000001" customHeight="1" x14ac:dyDescent="0.25">
      <c r="B58" s="241"/>
      <c r="C58" s="241"/>
      <c r="D58" s="242"/>
      <c r="E58" s="243"/>
      <c r="F58" s="244"/>
      <c r="G58" s="243"/>
      <c r="H58" s="244"/>
      <c r="I58" s="243"/>
      <c r="J58" s="244"/>
      <c r="K58" s="243"/>
      <c r="L58" s="244"/>
      <c r="M58" s="243"/>
      <c r="N58" s="244"/>
      <c r="O58" s="243"/>
      <c r="P58" s="244"/>
      <c r="Q58" s="243"/>
      <c r="R58" s="244"/>
      <c r="S58" s="243"/>
      <c r="T58" s="244"/>
      <c r="U58" s="243"/>
      <c r="V58" s="244"/>
      <c r="W58" s="243"/>
      <c r="X58" s="244"/>
      <c r="Y58" s="243"/>
      <c r="Z58" s="244"/>
      <c r="AA58" s="243"/>
      <c r="AB58" s="244"/>
    </row>
    <row r="59" spans="2:28" ht="20.100000000000001" customHeight="1" x14ac:dyDescent="0.25">
      <c r="B59" s="241"/>
      <c r="C59" s="241"/>
      <c r="D59" s="242"/>
      <c r="E59" s="243"/>
      <c r="F59" s="244"/>
      <c r="G59" s="243"/>
      <c r="H59" s="244"/>
      <c r="I59" s="243"/>
      <c r="J59" s="244"/>
      <c r="K59" s="243"/>
      <c r="L59" s="244"/>
      <c r="M59" s="243"/>
      <c r="N59" s="244"/>
      <c r="O59" s="243"/>
      <c r="P59" s="244"/>
      <c r="Q59" s="243"/>
      <c r="R59" s="244"/>
      <c r="S59" s="243"/>
      <c r="T59" s="244"/>
      <c r="U59" s="243"/>
      <c r="V59" s="244"/>
      <c r="W59" s="243"/>
      <c r="X59" s="244"/>
      <c r="Y59" s="243"/>
      <c r="Z59" s="244"/>
      <c r="AA59" s="243"/>
      <c r="AB59" s="244"/>
    </row>
    <row r="60" spans="2:28" ht="20.100000000000001" customHeight="1" x14ac:dyDescent="0.25">
      <c r="B60" s="241"/>
      <c r="C60" s="241"/>
      <c r="D60" s="242"/>
      <c r="E60" s="243"/>
      <c r="F60" s="244"/>
      <c r="G60" s="243"/>
      <c r="H60" s="244"/>
      <c r="I60" s="243"/>
      <c r="J60" s="244"/>
      <c r="K60" s="243"/>
      <c r="L60" s="244"/>
      <c r="M60" s="243"/>
      <c r="N60" s="244"/>
      <c r="O60" s="243"/>
      <c r="P60" s="244"/>
      <c r="Q60" s="243"/>
      <c r="R60" s="244"/>
      <c r="S60" s="243"/>
      <c r="T60" s="244"/>
      <c r="U60" s="243"/>
      <c r="V60" s="244"/>
      <c r="W60" s="243"/>
      <c r="X60" s="244"/>
      <c r="Y60" s="243"/>
      <c r="Z60" s="244"/>
      <c r="AA60" s="243"/>
      <c r="AB60" s="244"/>
    </row>
    <row r="61" spans="2:28" ht="20.100000000000001" customHeight="1" x14ac:dyDescent="0.25">
      <c r="B61" s="241"/>
      <c r="C61" s="241"/>
      <c r="D61" s="242"/>
      <c r="E61" s="243"/>
      <c r="F61" s="244"/>
      <c r="G61" s="243"/>
      <c r="H61" s="244"/>
      <c r="I61" s="243"/>
      <c r="J61" s="244"/>
      <c r="K61" s="243"/>
      <c r="L61" s="244"/>
      <c r="M61" s="243"/>
      <c r="N61" s="244"/>
      <c r="O61" s="243"/>
      <c r="P61" s="244"/>
      <c r="Q61" s="243"/>
      <c r="R61" s="244"/>
      <c r="S61" s="243"/>
      <c r="T61" s="244"/>
      <c r="U61" s="243"/>
      <c r="V61" s="244"/>
      <c r="W61" s="243"/>
      <c r="X61" s="244"/>
      <c r="Y61" s="243"/>
      <c r="Z61" s="244"/>
      <c r="AA61" s="243"/>
      <c r="AB61" s="244"/>
    </row>
    <row r="62" spans="2:28" ht="20.100000000000001" customHeight="1" x14ac:dyDescent="0.25">
      <c r="B62" s="241"/>
      <c r="C62" s="241"/>
      <c r="D62" s="242"/>
      <c r="E62" s="243"/>
      <c r="F62" s="244"/>
      <c r="G62" s="243"/>
      <c r="H62" s="244"/>
      <c r="I62" s="243"/>
      <c r="J62" s="244"/>
      <c r="K62" s="243"/>
      <c r="L62" s="244"/>
      <c r="M62" s="243"/>
      <c r="N62" s="244"/>
      <c r="O62" s="243"/>
      <c r="P62" s="244"/>
      <c r="Q62" s="243"/>
      <c r="R62" s="244"/>
      <c r="S62" s="243"/>
      <c r="T62" s="244"/>
      <c r="U62" s="243"/>
      <c r="V62" s="244"/>
      <c r="W62" s="243"/>
      <c r="X62" s="244"/>
      <c r="Y62" s="243"/>
      <c r="Z62" s="244"/>
      <c r="AA62" s="243"/>
      <c r="AB62" s="244"/>
    </row>
    <row r="63" spans="2:28" ht="20.100000000000001" customHeight="1" x14ac:dyDescent="0.25">
      <c r="B63" s="241"/>
      <c r="C63" s="241"/>
      <c r="D63" s="242"/>
      <c r="E63" s="243"/>
      <c r="F63" s="244"/>
      <c r="G63" s="243"/>
      <c r="H63" s="244"/>
      <c r="I63" s="243"/>
      <c r="J63" s="244"/>
      <c r="K63" s="243"/>
      <c r="L63" s="244"/>
      <c r="M63" s="243"/>
      <c r="N63" s="244"/>
      <c r="O63" s="243"/>
      <c r="P63" s="244"/>
      <c r="Q63" s="243"/>
      <c r="R63" s="244"/>
      <c r="S63" s="243"/>
      <c r="T63" s="244"/>
      <c r="U63" s="243"/>
      <c r="V63" s="244"/>
      <c r="W63" s="243"/>
      <c r="X63" s="244"/>
      <c r="Y63" s="243"/>
      <c r="Z63" s="244"/>
      <c r="AA63" s="243"/>
      <c r="AB63" s="244"/>
    </row>
    <row r="64" spans="2:28" ht="20.100000000000001" customHeight="1" x14ac:dyDescent="0.25">
      <c r="B64" s="241"/>
      <c r="C64" s="241"/>
      <c r="D64" s="242"/>
      <c r="E64" s="243"/>
      <c r="F64" s="244"/>
      <c r="G64" s="243"/>
      <c r="H64" s="244"/>
      <c r="I64" s="243"/>
      <c r="J64" s="244"/>
      <c r="K64" s="243"/>
      <c r="L64" s="244"/>
      <c r="M64" s="243"/>
      <c r="N64" s="244"/>
      <c r="O64" s="243"/>
      <c r="P64" s="244"/>
      <c r="Q64" s="243"/>
      <c r="R64" s="244"/>
      <c r="S64" s="243"/>
      <c r="T64" s="244"/>
      <c r="U64" s="243"/>
      <c r="V64" s="244"/>
      <c r="W64" s="243"/>
      <c r="X64" s="244"/>
      <c r="Y64" s="243"/>
      <c r="Z64" s="244"/>
      <c r="AA64" s="243"/>
      <c r="AB64" s="244"/>
    </row>
    <row r="65" spans="2:28" ht="20.100000000000001" customHeight="1" x14ac:dyDescent="0.25">
      <c r="B65" s="241"/>
      <c r="C65" s="241"/>
      <c r="D65" s="242"/>
      <c r="E65" s="243"/>
      <c r="F65" s="244"/>
      <c r="G65" s="243"/>
      <c r="H65" s="244"/>
      <c r="I65" s="243"/>
      <c r="J65" s="244"/>
      <c r="K65" s="243"/>
      <c r="L65" s="244"/>
      <c r="M65" s="243"/>
      <c r="N65" s="244"/>
      <c r="O65" s="243"/>
      <c r="P65" s="244"/>
      <c r="Q65" s="243"/>
      <c r="R65" s="244"/>
      <c r="S65" s="243"/>
      <c r="T65" s="244"/>
      <c r="U65" s="243"/>
      <c r="V65" s="244"/>
      <c r="W65" s="243"/>
      <c r="X65" s="244"/>
      <c r="Y65" s="243"/>
      <c r="Z65" s="244"/>
      <c r="AA65" s="243"/>
      <c r="AB65" s="244"/>
    </row>
    <row r="66" spans="2:28" ht="20.100000000000001" customHeight="1" x14ac:dyDescent="0.25">
      <c r="B66" s="241"/>
      <c r="C66" s="241"/>
      <c r="D66" s="242"/>
      <c r="E66" s="243"/>
      <c r="F66" s="244"/>
      <c r="G66" s="243"/>
      <c r="H66" s="244"/>
      <c r="I66" s="243"/>
      <c r="J66" s="244"/>
      <c r="K66" s="243"/>
      <c r="L66" s="244"/>
      <c r="M66" s="243"/>
      <c r="N66" s="244"/>
      <c r="O66" s="243"/>
      <c r="P66" s="244"/>
      <c r="Q66" s="243"/>
      <c r="R66" s="244"/>
      <c r="S66" s="243"/>
      <c r="T66" s="244"/>
      <c r="U66" s="243"/>
      <c r="V66" s="244"/>
      <c r="W66" s="243"/>
      <c r="X66" s="244"/>
      <c r="Y66" s="243"/>
      <c r="Z66" s="244"/>
      <c r="AA66" s="243"/>
      <c r="AB66" s="244"/>
    </row>
    <row r="67" spans="2:28" ht="20.100000000000001" customHeight="1" x14ac:dyDescent="0.25">
      <c r="B67" s="241"/>
      <c r="C67" s="241"/>
      <c r="D67" s="242"/>
      <c r="E67" s="243"/>
      <c r="F67" s="244"/>
      <c r="G67" s="243"/>
      <c r="H67" s="244"/>
      <c r="I67" s="243"/>
      <c r="J67" s="244"/>
      <c r="K67" s="243"/>
      <c r="L67" s="244"/>
      <c r="M67" s="243"/>
      <c r="N67" s="244"/>
      <c r="O67" s="243"/>
      <c r="P67" s="244"/>
      <c r="Q67" s="243"/>
      <c r="R67" s="244"/>
      <c r="S67" s="243"/>
      <c r="T67" s="244"/>
      <c r="U67" s="243"/>
      <c r="V67" s="244"/>
      <c r="W67" s="243"/>
      <c r="X67" s="244"/>
      <c r="Y67" s="243"/>
      <c r="Z67" s="244"/>
      <c r="AA67" s="243"/>
      <c r="AB67" s="244"/>
    </row>
    <row r="68" spans="2:28" ht="20.100000000000001" customHeight="1" x14ac:dyDescent="0.25">
      <c r="B68" s="241"/>
      <c r="C68" s="241"/>
      <c r="D68" s="242"/>
      <c r="E68" s="243"/>
      <c r="F68" s="244"/>
      <c r="G68" s="243"/>
      <c r="H68" s="244"/>
      <c r="I68" s="243"/>
      <c r="J68" s="244"/>
      <c r="K68" s="243"/>
      <c r="L68" s="244"/>
      <c r="M68" s="243"/>
      <c r="N68" s="244"/>
      <c r="O68" s="243"/>
      <c r="P68" s="244"/>
      <c r="Q68" s="243"/>
      <c r="R68" s="244"/>
      <c r="S68" s="243"/>
      <c r="T68" s="244"/>
      <c r="U68" s="243"/>
      <c r="V68" s="244"/>
      <c r="W68" s="243"/>
      <c r="X68" s="244"/>
      <c r="Y68" s="243"/>
      <c r="Z68" s="244"/>
      <c r="AA68" s="243"/>
      <c r="AB68" s="244"/>
    </row>
    <row r="69" spans="2:28" ht="20.100000000000001" customHeight="1" x14ac:dyDescent="0.25">
      <c r="B69" s="241"/>
      <c r="C69" s="241"/>
      <c r="D69" s="242"/>
      <c r="E69" s="243"/>
      <c r="F69" s="244"/>
      <c r="G69" s="243"/>
      <c r="H69" s="244"/>
      <c r="I69" s="243"/>
      <c r="J69" s="244"/>
      <c r="K69" s="243"/>
      <c r="L69" s="244"/>
      <c r="M69" s="243"/>
      <c r="N69" s="244"/>
      <c r="O69" s="243"/>
      <c r="P69" s="244"/>
      <c r="Q69" s="243"/>
      <c r="R69" s="244"/>
      <c r="S69" s="243"/>
      <c r="T69" s="244"/>
      <c r="U69" s="243"/>
      <c r="V69" s="244"/>
      <c r="W69" s="243"/>
      <c r="X69" s="244"/>
      <c r="Y69" s="243"/>
      <c r="Z69" s="244"/>
      <c r="AA69" s="243"/>
      <c r="AB69" s="244"/>
    </row>
    <row r="70" spans="2:28" ht="20.100000000000001" customHeight="1" x14ac:dyDescent="0.25">
      <c r="B70" s="241"/>
      <c r="C70" s="241"/>
      <c r="D70" s="242"/>
      <c r="E70" s="243"/>
      <c r="F70" s="244"/>
      <c r="G70" s="243"/>
      <c r="H70" s="244"/>
      <c r="I70" s="243"/>
      <c r="J70" s="244"/>
      <c r="K70" s="243"/>
      <c r="L70" s="244"/>
      <c r="M70" s="243"/>
      <c r="N70" s="244"/>
      <c r="O70" s="243"/>
      <c r="P70" s="244"/>
      <c r="Q70" s="243"/>
      <c r="R70" s="244"/>
      <c r="S70" s="243"/>
      <c r="T70" s="244"/>
      <c r="U70" s="243"/>
      <c r="V70" s="244"/>
      <c r="W70" s="243"/>
      <c r="X70" s="244"/>
      <c r="Y70" s="243"/>
      <c r="Z70" s="244"/>
      <c r="AA70" s="243"/>
      <c r="AB70" s="244"/>
    </row>
    <row r="71" spans="2:28" ht="20.100000000000001" customHeight="1" x14ac:dyDescent="0.25">
      <c r="B71" s="241"/>
      <c r="C71" s="241"/>
      <c r="D71" s="242"/>
      <c r="E71" s="243"/>
      <c r="F71" s="244"/>
      <c r="G71" s="243"/>
      <c r="H71" s="244"/>
      <c r="I71" s="243"/>
      <c r="J71" s="244"/>
      <c r="K71" s="243"/>
      <c r="L71" s="244"/>
      <c r="M71" s="243"/>
      <c r="N71" s="244"/>
      <c r="O71" s="243"/>
      <c r="P71" s="244"/>
      <c r="Q71" s="243"/>
      <c r="R71" s="244"/>
      <c r="S71" s="243"/>
      <c r="T71" s="244"/>
      <c r="U71" s="243"/>
      <c r="V71" s="244"/>
      <c r="W71" s="243"/>
      <c r="X71" s="244"/>
      <c r="Y71" s="243"/>
      <c r="Z71" s="244"/>
      <c r="AA71" s="243"/>
      <c r="AB71" s="244"/>
    </row>
    <row r="72" spans="2:28" ht="20.100000000000001" customHeight="1" x14ac:dyDescent="0.25">
      <c r="B72" s="241"/>
      <c r="C72" s="241"/>
      <c r="D72" s="242"/>
      <c r="E72" s="243"/>
      <c r="F72" s="244"/>
      <c r="G72" s="243"/>
      <c r="H72" s="244"/>
      <c r="I72" s="243"/>
      <c r="J72" s="244"/>
      <c r="K72" s="243"/>
      <c r="L72" s="244"/>
      <c r="M72" s="243"/>
      <c r="N72" s="244"/>
      <c r="O72" s="243"/>
      <c r="P72" s="244"/>
      <c r="Q72" s="243"/>
      <c r="R72" s="244"/>
      <c r="S72" s="243"/>
      <c r="T72" s="244"/>
      <c r="U72" s="243"/>
      <c r="V72" s="244"/>
      <c r="W72" s="243"/>
      <c r="X72" s="244"/>
      <c r="Y72" s="243"/>
      <c r="Z72" s="244"/>
      <c r="AA72" s="243"/>
      <c r="AB72" s="244"/>
    </row>
    <row r="73" spans="2:28" ht="20.100000000000001" customHeight="1" x14ac:dyDescent="0.25">
      <c r="B73" s="241"/>
      <c r="C73" s="241"/>
      <c r="D73" s="242"/>
      <c r="E73" s="243"/>
      <c r="F73" s="244"/>
      <c r="G73" s="243"/>
      <c r="H73" s="244"/>
      <c r="I73" s="243"/>
      <c r="J73" s="244"/>
      <c r="K73" s="243"/>
      <c r="L73" s="244"/>
      <c r="M73" s="243"/>
      <c r="N73" s="244"/>
      <c r="O73" s="243"/>
      <c r="P73" s="244"/>
      <c r="Q73" s="243"/>
      <c r="R73" s="244"/>
      <c r="S73" s="243"/>
      <c r="T73" s="244"/>
      <c r="U73" s="243"/>
      <c r="V73" s="244"/>
      <c r="W73" s="243"/>
      <c r="X73" s="244"/>
      <c r="Y73" s="243"/>
      <c r="Z73" s="244"/>
      <c r="AA73" s="243"/>
      <c r="AB73" s="244"/>
    </row>
    <row r="74" spans="2:28" ht="20.100000000000001" customHeight="1" x14ac:dyDescent="0.25">
      <c r="B74" s="241"/>
      <c r="C74" s="241"/>
      <c r="D74" s="242"/>
      <c r="E74" s="243"/>
      <c r="F74" s="244"/>
      <c r="G74" s="243"/>
      <c r="H74" s="244"/>
      <c r="I74" s="243"/>
      <c r="J74" s="244"/>
      <c r="K74" s="243"/>
      <c r="L74" s="244"/>
      <c r="M74" s="243"/>
      <c r="N74" s="244"/>
      <c r="O74" s="243"/>
      <c r="P74" s="244"/>
      <c r="Q74" s="243"/>
      <c r="R74" s="244"/>
      <c r="S74" s="243"/>
      <c r="T74" s="244"/>
      <c r="U74" s="243"/>
      <c r="V74" s="244"/>
      <c r="W74" s="243"/>
      <c r="X74" s="244"/>
      <c r="Y74" s="243"/>
      <c r="Z74" s="244"/>
      <c r="AA74" s="243"/>
      <c r="AB74" s="244"/>
    </row>
    <row r="75" spans="2:28" ht="20.100000000000001" customHeight="1" x14ac:dyDescent="0.25">
      <c r="B75" s="241"/>
      <c r="C75" s="241"/>
      <c r="D75" s="242"/>
      <c r="E75" s="243"/>
      <c r="F75" s="244"/>
      <c r="G75" s="243"/>
      <c r="H75" s="244"/>
      <c r="I75" s="243"/>
      <c r="J75" s="244"/>
      <c r="K75" s="243"/>
      <c r="L75" s="244"/>
      <c r="M75" s="243"/>
      <c r="N75" s="244"/>
      <c r="O75" s="243"/>
      <c r="P75" s="244"/>
      <c r="Q75" s="243"/>
      <c r="R75" s="244"/>
      <c r="S75" s="243"/>
      <c r="T75" s="244"/>
      <c r="U75" s="243"/>
      <c r="V75" s="244"/>
      <c r="W75" s="243"/>
      <c r="X75" s="244"/>
      <c r="Y75" s="243"/>
      <c r="Z75" s="244"/>
      <c r="AA75" s="243"/>
      <c r="AB75" s="244"/>
    </row>
    <row r="76" spans="2:28" ht="20.100000000000001" customHeight="1" x14ac:dyDescent="0.25">
      <c r="B76" s="241"/>
      <c r="C76" s="241"/>
      <c r="D76" s="242"/>
      <c r="E76" s="243"/>
      <c r="F76" s="244"/>
      <c r="G76" s="243"/>
      <c r="H76" s="244"/>
      <c r="I76" s="243"/>
      <c r="J76" s="244"/>
      <c r="K76" s="243"/>
      <c r="L76" s="244"/>
      <c r="M76" s="243"/>
      <c r="N76" s="244"/>
      <c r="O76" s="243"/>
      <c r="P76" s="244"/>
      <c r="Q76" s="243"/>
      <c r="R76" s="244"/>
      <c r="S76" s="243"/>
      <c r="T76" s="244"/>
      <c r="U76" s="243"/>
      <c r="V76" s="244"/>
      <c r="W76" s="243"/>
      <c r="X76" s="244"/>
      <c r="Y76" s="243"/>
      <c r="Z76" s="244"/>
      <c r="AA76" s="243"/>
      <c r="AB76" s="244"/>
    </row>
    <row r="77" spans="2:28" ht="20.100000000000001" customHeight="1" x14ac:dyDescent="0.25">
      <c r="B77" s="241"/>
      <c r="C77" s="241"/>
      <c r="D77" s="242"/>
      <c r="E77" s="243"/>
      <c r="F77" s="244"/>
      <c r="G77" s="243"/>
      <c r="H77" s="244"/>
      <c r="I77" s="243"/>
      <c r="J77" s="244"/>
      <c r="K77" s="243"/>
      <c r="L77" s="244"/>
      <c r="M77" s="243"/>
      <c r="N77" s="244"/>
      <c r="O77" s="243"/>
      <c r="P77" s="244"/>
      <c r="Q77" s="243"/>
      <c r="R77" s="244"/>
      <c r="S77" s="243"/>
      <c r="T77" s="244"/>
      <c r="U77" s="243"/>
      <c r="V77" s="244"/>
      <c r="W77" s="243"/>
      <c r="X77" s="244"/>
      <c r="Y77" s="243"/>
      <c r="Z77" s="244"/>
      <c r="AA77" s="243"/>
      <c r="AB77" s="244"/>
    </row>
    <row r="78" spans="2:28" ht="20.100000000000001" customHeight="1" x14ac:dyDescent="0.25">
      <c r="B78" s="241"/>
      <c r="C78" s="241"/>
      <c r="D78" s="242"/>
      <c r="E78" s="243"/>
      <c r="F78" s="244"/>
      <c r="G78" s="243"/>
      <c r="H78" s="244"/>
      <c r="I78" s="243"/>
      <c r="J78" s="244"/>
      <c r="K78" s="243"/>
      <c r="L78" s="244"/>
      <c r="M78" s="243"/>
      <c r="N78" s="244"/>
      <c r="O78" s="243"/>
      <c r="P78" s="244"/>
      <c r="Q78" s="243"/>
      <c r="R78" s="244"/>
      <c r="S78" s="243"/>
      <c r="T78" s="244"/>
      <c r="U78" s="243"/>
      <c r="V78" s="244"/>
      <c r="W78" s="243"/>
      <c r="X78" s="244"/>
      <c r="Y78" s="243"/>
      <c r="Z78" s="244"/>
      <c r="AA78" s="243"/>
      <c r="AB78" s="244"/>
    </row>
    <row r="79" spans="2:28" ht="20.100000000000001" customHeight="1" x14ac:dyDescent="0.25">
      <c r="B79" s="241"/>
      <c r="C79" s="241"/>
      <c r="D79" s="242"/>
      <c r="E79" s="243"/>
      <c r="F79" s="244"/>
      <c r="G79" s="243"/>
      <c r="H79" s="244"/>
      <c r="I79" s="243"/>
      <c r="J79" s="244"/>
      <c r="K79" s="243"/>
      <c r="L79" s="244"/>
      <c r="M79" s="243"/>
      <c r="N79" s="244"/>
      <c r="O79" s="243"/>
      <c r="P79" s="244"/>
      <c r="Q79" s="243"/>
      <c r="R79" s="244"/>
      <c r="S79" s="243"/>
      <c r="T79" s="244"/>
      <c r="U79" s="243"/>
      <c r="V79" s="244"/>
      <c r="W79" s="243"/>
      <c r="X79" s="244"/>
      <c r="Y79" s="243"/>
      <c r="Z79" s="244"/>
      <c r="AA79" s="243"/>
      <c r="AB79" s="244"/>
    </row>
    <row r="80" spans="2:28" ht="20.100000000000001" customHeight="1" x14ac:dyDescent="0.25">
      <c r="B80" s="241"/>
      <c r="C80" s="241"/>
      <c r="D80" s="242"/>
      <c r="E80" s="243"/>
      <c r="F80" s="244"/>
      <c r="G80" s="243"/>
      <c r="H80" s="244"/>
      <c r="I80" s="243"/>
      <c r="J80" s="244"/>
      <c r="K80" s="243"/>
      <c r="L80" s="244"/>
      <c r="M80" s="243"/>
      <c r="N80" s="244"/>
      <c r="O80" s="243"/>
      <c r="P80" s="244"/>
      <c r="Q80" s="243"/>
      <c r="R80" s="244"/>
      <c r="S80" s="243"/>
      <c r="T80" s="244"/>
      <c r="U80" s="243"/>
      <c r="V80" s="244"/>
      <c r="W80" s="243"/>
      <c r="X80" s="244"/>
      <c r="Y80" s="243"/>
      <c r="Z80" s="244"/>
      <c r="AA80" s="243"/>
      <c r="AB80" s="244"/>
    </row>
    <row r="81" spans="2:28" ht="20.100000000000001" customHeight="1" x14ac:dyDescent="0.25">
      <c r="B81" s="241"/>
      <c r="C81" s="241"/>
      <c r="D81" s="242"/>
      <c r="E81" s="243"/>
      <c r="F81" s="244"/>
      <c r="G81" s="243"/>
      <c r="H81" s="244"/>
      <c r="I81" s="243"/>
      <c r="J81" s="244"/>
      <c r="K81" s="243"/>
      <c r="L81" s="244"/>
      <c r="M81" s="243"/>
      <c r="N81" s="244"/>
      <c r="O81" s="243"/>
      <c r="P81" s="244"/>
      <c r="Q81" s="243"/>
      <c r="R81" s="244"/>
      <c r="S81" s="243"/>
      <c r="T81" s="244"/>
      <c r="U81" s="243"/>
      <c r="V81" s="244"/>
      <c r="W81" s="243"/>
      <c r="X81" s="244"/>
      <c r="Y81" s="243"/>
      <c r="Z81" s="244"/>
      <c r="AA81" s="243"/>
      <c r="AB81" s="244"/>
    </row>
    <row r="82" spans="2:28" ht="20.100000000000001" customHeight="1" x14ac:dyDescent="0.25">
      <c r="B82" s="241"/>
      <c r="C82" s="241"/>
      <c r="D82" s="242"/>
      <c r="E82" s="243"/>
      <c r="F82" s="244"/>
      <c r="G82" s="243"/>
      <c r="H82" s="244"/>
      <c r="I82" s="243"/>
      <c r="J82" s="244"/>
      <c r="K82" s="243"/>
      <c r="L82" s="244"/>
      <c r="M82" s="243"/>
      <c r="N82" s="244"/>
      <c r="O82" s="243"/>
      <c r="P82" s="244"/>
      <c r="Q82" s="243"/>
      <c r="R82" s="244"/>
      <c r="S82" s="243"/>
      <c r="T82" s="244"/>
      <c r="U82" s="243"/>
      <c r="V82" s="244"/>
      <c r="W82" s="243"/>
      <c r="X82" s="244"/>
      <c r="Y82" s="243"/>
      <c r="Z82" s="244"/>
      <c r="AA82" s="243"/>
      <c r="AB82" s="244"/>
    </row>
    <row r="83" spans="2:28" ht="20.100000000000001" customHeight="1" x14ac:dyDescent="0.25">
      <c r="B83" s="241"/>
      <c r="C83" s="241"/>
      <c r="D83" s="242"/>
      <c r="E83" s="243"/>
      <c r="F83" s="244"/>
      <c r="G83" s="243"/>
      <c r="H83" s="244"/>
      <c r="I83" s="243"/>
      <c r="J83" s="244"/>
      <c r="K83" s="243"/>
      <c r="L83" s="244"/>
      <c r="M83" s="243"/>
      <c r="N83" s="244"/>
      <c r="O83" s="243"/>
      <c r="P83" s="244"/>
      <c r="Q83" s="243"/>
      <c r="R83" s="244"/>
      <c r="S83" s="243"/>
      <c r="T83" s="244"/>
      <c r="U83" s="243"/>
      <c r="V83" s="244"/>
      <c r="W83" s="243"/>
      <c r="X83" s="244"/>
      <c r="Y83" s="243"/>
      <c r="Z83" s="244"/>
      <c r="AA83" s="243"/>
      <c r="AB83" s="244"/>
    </row>
    <row r="84" spans="2:28" ht="20.100000000000001" customHeight="1" x14ac:dyDescent="0.25">
      <c r="B84" s="241"/>
      <c r="C84" s="241"/>
      <c r="D84" s="242"/>
      <c r="E84" s="243"/>
      <c r="F84" s="244"/>
      <c r="G84" s="243"/>
      <c r="H84" s="244"/>
      <c r="I84" s="243"/>
      <c r="J84" s="244"/>
      <c r="K84" s="243"/>
      <c r="L84" s="244"/>
      <c r="M84" s="243"/>
      <c r="N84" s="244"/>
      <c r="O84" s="243"/>
      <c r="P84" s="244"/>
      <c r="Q84" s="243"/>
      <c r="R84" s="244"/>
      <c r="S84" s="243"/>
      <c r="T84" s="244"/>
      <c r="U84" s="243"/>
      <c r="V84" s="244"/>
      <c r="W84" s="243"/>
      <c r="X84" s="244"/>
      <c r="Y84" s="243"/>
      <c r="Z84" s="244"/>
      <c r="AA84" s="243"/>
      <c r="AB84" s="244"/>
    </row>
    <row r="85" spans="2:28" ht="20.100000000000001" customHeight="1" x14ac:dyDescent="0.25">
      <c r="B85" s="241"/>
      <c r="C85" s="241"/>
      <c r="D85" s="242"/>
      <c r="E85" s="243"/>
      <c r="F85" s="244"/>
      <c r="G85" s="243"/>
      <c r="H85" s="244"/>
      <c r="I85" s="243"/>
      <c r="J85" s="244"/>
      <c r="K85" s="243"/>
      <c r="L85" s="244"/>
      <c r="M85" s="243"/>
      <c r="N85" s="244"/>
      <c r="O85" s="243"/>
      <c r="P85" s="244"/>
      <c r="Q85" s="243"/>
      <c r="R85" s="244"/>
      <c r="S85" s="243"/>
      <c r="T85" s="244"/>
      <c r="U85" s="243"/>
      <c r="V85" s="244"/>
      <c r="W85" s="243"/>
      <c r="X85" s="244"/>
      <c r="Y85" s="243"/>
      <c r="Z85" s="244"/>
      <c r="AA85" s="243"/>
      <c r="AB85" s="244"/>
    </row>
    <row r="86" spans="2:28" ht="20.100000000000001" customHeight="1" x14ac:dyDescent="0.25">
      <c r="B86" s="241"/>
      <c r="C86" s="241"/>
      <c r="D86" s="242"/>
      <c r="E86" s="243"/>
      <c r="F86" s="244"/>
      <c r="G86" s="243"/>
      <c r="H86" s="244"/>
      <c r="I86" s="243"/>
      <c r="J86" s="244"/>
      <c r="K86" s="243"/>
      <c r="L86" s="244"/>
      <c r="M86" s="243"/>
      <c r="N86" s="244"/>
      <c r="O86" s="243"/>
      <c r="P86" s="244"/>
      <c r="Q86" s="243"/>
      <c r="R86" s="244"/>
      <c r="S86" s="243"/>
      <c r="T86" s="244"/>
      <c r="U86" s="243"/>
      <c r="V86" s="244"/>
      <c r="W86" s="243"/>
      <c r="X86" s="244"/>
      <c r="Y86" s="243"/>
      <c r="Z86" s="244"/>
      <c r="AA86" s="243"/>
      <c r="AB86" s="244"/>
    </row>
    <row r="87" spans="2:28" ht="20.100000000000001" customHeight="1" x14ac:dyDescent="0.25">
      <c r="B87" s="241"/>
      <c r="C87" s="241"/>
      <c r="D87" s="242"/>
      <c r="E87" s="243"/>
      <c r="F87" s="244"/>
      <c r="G87" s="243"/>
      <c r="H87" s="244"/>
      <c r="I87" s="243"/>
      <c r="J87" s="244"/>
      <c r="K87" s="243"/>
      <c r="L87" s="244"/>
      <c r="M87" s="243"/>
      <c r="N87" s="244"/>
      <c r="O87" s="243"/>
      <c r="P87" s="244"/>
      <c r="Q87" s="243"/>
      <c r="R87" s="244"/>
      <c r="S87" s="243"/>
      <c r="T87" s="244"/>
      <c r="U87" s="243"/>
      <c r="V87" s="244"/>
      <c r="W87" s="243"/>
      <c r="X87" s="244"/>
      <c r="Y87" s="243"/>
      <c r="Z87" s="244"/>
      <c r="AA87" s="243"/>
      <c r="AB87" s="244"/>
    </row>
    <row r="88" spans="2:28" ht="20.100000000000001" customHeight="1" x14ac:dyDescent="0.25">
      <c r="B88" s="241"/>
      <c r="C88" s="241"/>
      <c r="D88" s="242"/>
      <c r="E88" s="243"/>
      <c r="F88" s="244"/>
      <c r="G88" s="243"/>
      <c r="H88" s="244"/>
      <c r="I88" s="243"/>
      <c r="J88" s="244"/>
      <c r="K88" s="243"/>
      <c r="L88" s="244"/>
      <c r="M88" s="243"/>
      <c r="N88" s="244"/>
      <c r="O88" s="243"/>
      <c r="P88" s="244"/>
      <c r="Q88" s="243"/>
      <c r="R88" s="244"/>
      <c r="S88" s="243"/>
      <c r="T88" s="244"/>
      <c r="U88" s="243"/>
      <c r="V88" s="244"/>
      <c r="W88" s="243"/>
      <c r="X88" s="244"/>
      <c r="Y88" s="243"/>
      <c r="Z88" s="244"/>
      <c r="AA88" s="243"/>
      <c r="AB88" s="244"/>
    </row>
    <row r="89" spans="2:28" ht="20.100000000000001" customHeight="1" x14ac:dyDescent="0.25">
      <c r="B89" s="241"/>
      <c r="C89" s="241"/>
      <c r="D89" s="242"/>
      <c r="E89" s="243"/>
      <c r="F89" s="244"/>
      <c r="G89" s="243"/>
      <c r="H89" s="244"/>
      <c r="I89" s="243"/>
      <c r="J89" s="244"/>
      <c r="K89" s="243"/>
      <c r="L89" s="244"/>
      <c r="M89" s="243"/>
      <c r="N89" s="244"/>
      <c r="O89" s="243"/>
      <c r="P89" s="244"/>
      <c r="Q89" s="243"/>
      <c r="R89" s="244"/>
      <c r="S89" s="243"/>
      <c r="T89" s="244"/>
      <c r="U89" s="243"/>
      <c r="V89" s="244"/>
      <c r="W89" s="243"/>
      <c r="X89" s="244"/>
      <c r="Y89" s="243"/>
      <c r="Z89" s="244"/>
      <c r="AA89" s="243"/>
      <c r="AB89" s="244"/>
    </row>
    <row r="90" spans="2:28" ht="20.100000000000001" customHeight="1" x14ac:dyDescent="0.25">
      <c r="B90" s="241"/>
      <c r="C90" s="241"/>
      <c r="D90" s="242"/>
      <c r="E90" s="243"/>
      <c r="F90" s="244"/>
      <c r="G90" s="243"/>
      <c r="H90" s="244"/>
      <c r="I90" s="243"/>
      <c r="J90" s="244"/>
      <c r="K90" s="243"/>
      <c r="L90" s="244"/>
      <c r="M90" s="243"/>
      <c r="N90" s="244"/>
      <c r="O90" s="243"/>
      <c r="P90" s="244"/>
      <c r="Q90" s="243"/>
      <c r="R90" s="244"/>
      <c r="S90" s="243"/>
      <c r="T90" s="244"/>
      <c r="U90" s="243"/>
      <c r="V90" s="244"/>
      <c r="W90" s="243"/>
      <c r="X90" s="244"/>
      <c r="Y90" s="243"/>
      <c r="Z90" s="244"/>
      <c r="AA90" s="243"/>
      <c r="AB90" s="244"/>
    </row>
    <row r="91" spans="2:28" ht="20.100000000000001" customHeight="1" x14ac:dyDescent="0.25">
      <c r="B91" s="241"/>
      <c r="C91" s="241"/>
      <c r="D91" s="242"/>
      <c r="E91" s="243"/>
      <c r="F91" s="244"/>
      <c r="G91" s="243"/>
      <c r="H91" s="244"/>
      <c r="I91" s="243"/>
      <c r="J91" s="244"/>
      <c r="K91" s="243"/>
      <c r="L91" s="244"/>
      <c r="M91" s="243"/>
      <c r="N91" s="244"/>
      <c r="O91" s="243"/>
      <c r="P91" s="244"/>
      <c r="Q91" s="243"/>
      <c r="R91" s="244"/>
      <c r="S91" s="243"/>
      <c r="T91" s="244"/>
      <c r="U91" s="243"/>
      <c r="V91" s="244"/>
      <c r="W91" s="243"/>
      <c r="X91" s="244"/>
      <c r="Y91" s="243"/>
      <c r="Z91" s="244"/>
      <c r="AA91" s="243"/>
      <c r="AB91" s="244"/>
    </row>
    <row r="92" spans="2:28" ht="20.100000000000001" customHeight="1" x14ac:dyDescent="0.25">
      <c r="B92" s="241"/>
      <c r="C92" s="241"/>
      <c r="D92" s="242"/>
      <c r="E92" s="243"/>
      <c r="F92" s="244"/>
      <c r="G92" s="243"/>
      <c r="H92" s="244"/>
      <c r="I92" s="243"/>
      <c r="J92" s="244"/>
      <c r="K92" s="243"/>
      <c r="L92" s="244"/>
      <c r="M92" s="243"/>
      <c r="N92" s="244"/>
      <c r="O92" s="243"/>
      <c r="P92" s="244"/>
      <c r="Q92" s="243"/>
      <c r="R92" s="244"/>
      <c r="S92" s="243"/>
      <c r="T92" s="244"/>
      <c r="U92" s="243"/>
      <c r="V92" s="244"/>
      <c r="W92" s="243"/>
      <c r="X92" s="244"/>
      <c r="Y92" s="243"/>
      <c r="Z92" s="244"/>
      <c r="AA92" s="243"/>
      <c r="AB92" s="244"/>
    </row>
    <row r="93" spans="2:28" ht="20.100000000000001" customHeight="1" x14ac:dyDescent="0.25">
      <c r="B93" s="241"/>
      <c r="C93" s="241"/>
      <c r="D93" s="242"/>
      <c r="E93" s="243"/>
      <c r="F93" s="244"/>
      <c r="G93" s="243"/>
      <c r="H93" s="244"/>
      <c r="I93" s="243"/>
      <c r="J93" s="244"/>
      <c r="K93" s="243"/>
      <c r="L93" s="244"/>
      <c r="M93" s="243"/>
      <c r="N93" s="244"/>
      <c r="O93" s="243"/>
      <c r="P93" s="244"/>
      <c r="Q93" s="243"/>
      <c r="R93" s="244"/>
      <c r="S93" s="243"/>
      <c r="T93" s="244"/>
      <c r="U93" s="243"/>
      <c r="V93" s="244"/>
      <c r="W93" s="243"/>
      <c r="X93" s="244"/>
      <c r="Y93" s="243"/>
      <c r="Z93" s="244"/>
      <c r="AA93" s="243"/>
      <c r="AB93" s="244"/>
    </row>
    <row r="94" spans="2:28" ht="20.100000000000001" customHeight="1" x14ac:dyDescent="0.25">
      <c r="B94" s="241"/>
      <c r="C94" s="241"/>
      <c r="D94" s="242"/>
      <c r="E94" s="243"/>
      <c r="F94" s="244"/>
      <c r="G94" s="243"/>
      <c r="H94" s="244"/>
      <c r="I94" s="243"/>
      <c r="J94" s="244"/>
      <c r="K94" s="243"/>
      <c r="L94" s="244"/>
      <c r="M94" s="243"/>
      <c r="N94" s="244"/>
      <c r="O94" s="243"/>
      <c r="P94" s="244"/>
      <c r="Q94" s="243"/>
      <c r="R94" s="244"/>
      <c r="S94" s="243"/>
      <c r="T94" s="244"/>
      <c r="U94" s="243"/>
      <c r="V94" s="244"/>
      <c r="W94" s="243"/>
      <c r="X94" s="244"/>
      <c r="Y94" s="243"/>
      <c r="Z94" s="244"/>
      <c r="AA94" s="243"/>
      <c r="AB94" s="244"/>
    </row>
    <row r="95" spans="2:28" ht="20.100000000000001" customHeight="1" x14ac:dyDescent="0.25">
      <c r="B95" s="241"/>
      <c r="C95" s="241"/>
      <c r="D95" s="242"/>
      <c r="E95" s="243"/>
      <c r="F95" s="244"/>
      <c r="G95" s="243"/>
      <c r="H95" s="244"/>
      <c r="I95" s="243"/>
      <c r="J95" s="244"/>
      <c r="K95" s="243"/>
      <c r="L95" s="244"/>
      <c r="M95" s="243"/>
      <c r="N95" s="244"/>
      <c r="O95" s="243"/>
      <c r="P95" s="244"/>
      <c r="Q95" s="243"/>
      <c r="R95" s="244"/>
      <c r="S95" s="243"/>
      <c r="T95" s="244"/>
      <c r="U95" s="243"/>
      <c r="V95" s="244"/>
      <c r="W95" s="243"/>
      <c r="X95" s="244"/>
      <c r="Y95" s="243"/>
      <c r="Z95" s="244"/>
      <c r="AA95" s="243"/>
      <c r="AB95" s="244"/>
    </row>
    <row r="96" spans="2:28" ht="20.100000000000001" customHeight="1" x14ac:dyDescent="0.25">
      <c r="B96" s="241"/>
      <c r="C96" s="241"/>
      <c r="D96" s="242"/>
      <c r="E96" s="243"/>
      <c r="F96" s="244"/>
      <c r="G96" s="243"/>
      <c r="H96" s="244"/>
      <c r="I96" s="243"/>
      <c r="J96" s="244"/>
      <c r="K96" s="243"/>
      <c r="L96" s="244"/>
      <c r="M96" s="243"/>
      <c r="N96" s="244"/>
      <c r="O96" s="243"/>
      <c r="P96" s="244"/>
      <c r="Q96" s="243"/>
      <c r="R96" s="244"/>
      <c r="S96" s="243"/>
      <c r="T96" s="244"/>
      <c r="U96" s="243"/>
      <c r="V96" s="244"/>
      <c r="W96" s="243"/>
      <c r="X96" s="244"/>
      <c r="Y96" s="243"/>
      <c r="Z96" s="244"/>
      <c r="AA96" s="243"/>
      <c r="AB96" s="244"/>
    </row>
    <row r="97" spans="2:28" ht="20.100000000000001" customHeight="1" x14ac:dyDescent="0.25">
      <c r="B97" s="241"/>
      <c r="C97" s="241"/>
      <c r="D97" s="242"/>
      <c r="E97" s="243"/>
      <c r="F97" s="244"/>
      <c r="G97" s="243"/>
      <c r="H97" s="244"/>
      <c r="I97" s="243"/>
      <c r="J97" s="244"/>
      <c r="K97" s="243"/>
      <c r="L97" s="244"/>
      <c r="M97" s="243"/>
      <c r="N97" s="244"/>
      <c r="O97" s="243"/>
      <c r="P97" s="244"/>
      <c r="Q97" s="243"/>
      <c r="R97" s="244"/>
      <c r="S97" s="243"/>
      <c r="T97" s="244"/>
      <c r="U97" s="243"/>
      <c r="V97" s="244"/>
      <c r="W97" s="243"/>
      <c r="X97" s="244"/>
      <c r="Y97" s="243"/>
      <c r="Z97" s="244"/>
      <c r="AA97" s="243"/>
      <c r="AB97" s="244"/>
    </row>
    <row r="98" spans="2:28" ht="20.100000000000001" customHeight="1" x14ac:dyDescent="0.25">
      <c r="B98" s="241"/>
      <c r="C98" s="241"/>
      <c r="D98" s="242"/>
      <c r="E98" s="243"/>
      <c r="F98" s="244"/>
      <c r="G98" s="243"/>
      <c r="H98" s="244"/>
      <c r="I98" s="243"/>
      <c r="J98" s="244"/>
      <c r="K98" s="243"/>
      <c r="L98" s="244"/>
      <c r="M98" s="243"/>
      <c r="N98" s="244"/>
      <c r="O98" s="243"/>
      <c r="P98" s="244"/>
      <c r="Q98" s="243"/>
      <c r="R98" s="244"/>
      <c r="S98" s="243"/>
      <c r="T98" s="244"/>
      <c r="U98" s="243"/>
      <c r="V98" s="244"/>
      <c r="W98" s="243"/>
      <c r="X98" s="244"/>
      <c r="Y98" s="243"/>
      <c r="Z98" s="244"/>
      <c r="AA98" s="243"/>
      <c r="AB98" s="244"/>
    </row>
    <row r="99" spans="2:28" ht="20.100000000000001" customHeight="1" x14ac:dyDescent="0.25">
      <c r="B99" s="241"/>
      <c r="C99" s="241"/>
      <c r="D99" s="242"/>
      <c r="E99" s="243"/>
      <c r="F99" s="244"/>
      <c r="G99" s="243"/>
      <c r="H99" s="244"/>
      <c r="I99" s="243"/>
      <c r="J99" s="244"/>
      <c r="K99" s="243"/>
      <c r="L99" s="244"/>
      <c r="M99" s="243"/>
      <c r="N99" s="244"/>
      <c r="O99" s="243"/>
      <c r="P99" s="244"/>
      <c r="Q99" s="243"/>
      <c r="R99" s="244"/>
      <c r="S99" s="243"/>
      <c r="T99" s="244"/>
      <c r="U99" s="243"/>
      <c r="V99" s="244"/>
      <c r="W99" s="243"/>
      <c r="X99" s="244"/>
      <c r="Y99" s="243"/>
      <c r="Z99" s="244"/>
      <c r="AA99" s="243"/>
      <c r="AB99" s="244"/>
    </row>
    <row r="100" spans="2:28" ht="20.100000000000001" customHeight="1" x14ac:dyDescent="0.25">
      <c r="B100" s="241"/>
      <c r="C100" s="241"/>
      <c r="D100" s="242"/>
      <c r="E100" s="243"/>
      <c r="F100" s="244"/>
      <c r="G100" s="243"/>
      <c r="H100" s="244"/>
      <c r="I100" s="243"/>
      <c r="J100" s="244"/>
      <c r="K100" s="243"/>
      <c r="L100" s="244"/>
      <c r="M100" s="243"/>
      <c r="N100" s="244"/>
      <c r="O100" s="243"/>
      <c r="P100" s="244"/>
      <c r="Q100" s="243"/>
      <c r="R100" s="244"/>
      <c r="S100" s="243"/>
      <c r="T100" s="244"/>
      <c r="U100" s="243"/>
      <c r="V100" s="244"/>
      <c r="W100" s="243"/>
      <c r="X100" s="244"/>
      <c r="Y100" s="243"/>
      <c r="Z100" s="244"/>
      <c r="AA100" s="243"/>
      <c r="AB100" s="244"/>
    </row>
    <row r="101" spans="2:28" ht="20.100000000000001" customHeight="1" x14ac:dyDescent="0.25">
      <c r="B101" s="241"/>
      <c r="C101" s="241"/>
      <c r="D101" s="242"/>
      <c r="E101" s="243"/>
      <c r="F101" s="244"/>
      <c r="G101" s="243"/>
      <c r="H101" s="244"/>
      <c r="I101" s="243"/>
      <c r="J101" s="244"/>
      <c r="K101" s="243"/>
      <c r="L101" s="244"/>
      <c r="M101" s="243"/>
      <c r="N101" s="244"/>
      <c r="O101" s="243"/>
      <c r="P101" s="244"/>
      <c r="Q101" s="243"/>
      <c r="R101" s="244"/>
      <c r="S101" s="243"/>
      <c r="T101" s="244"/>
      <c r="U101" s="243"/>
      <c r="V101" s="244"/>
      <c r="W101" s="243"/>
      <c r="X101" s="244"/>
      <c r="Y101" s="243"/>
      <c r="Z101" s="244"/>
      <c r="AA101" s="243"/>
      <c r="AB101" s="244"/>
    </row>
    <row r="102" spans="2:28" ht="20.100000000000001" customHeight="1" x14ac:dyDescent="0.25">
      <c r="B102" s="241"/>
      <c r="C102" s="241"/>
      <c r="D102" s="242"/>
      <c r="E102" s="243"/>
      <c r="F102" s="244"/>
      <c r="G102" s="243"/>
      <c r="H102" s="244"/>
      <c r="I102" s="243"/>
      <c r="J102" s="244"/>
      <c r="K102" s="243"/>
      <c r="L102" s="244"/>
      <c r="M102" s="243"/>
      <c r="N102" s="244"/>
      <c r="O102" s="243"/>
      <c r="P102" s="244"/>
      <c r="Q102" s="243"/>
      <c r="R102" s="244"/>
      <c r="S102" s="243"/>
      <c r="T102" s="244"/>
      <c r="U102" s="243"/>
      <c r="V102" s="244"/>
      <c r="W102" s="243"/>
      <c r="X102" s="244"/>
      <c r="Y102" s="243"/>
      <c r="Z102" s="244"/>
      <c r="AA102" s="243"/>
      <c r="AB102" s="244"/>
    </row>
    <row r="103" spans="2:28" ht="20.100000000000001" customHeight="1" x14ac:dyDescent="0.25">
      <c r="B103" s="241"/>
      <c r="C103" s="241"/>
      <c r="D103" s="242"/>
      <c r="E103" s="243"/>
      <c r="F103" s="244"/>
      <c r="G103" s="243"/>
      <c r="H103" s="244"/>
      <c r="I103" s="243"/>
      <c r="J103" s="244"/>
      <c r="K103" s="243"/>
      <c r="L103" s="244"/>
      <c r="M103" s="243"/>
      <c r="N103" s="244"/>
      <c r="O103" s="243"/>
      <c r="P103" s="244"/>
      <c r="Q103" s="243"/>
      <c r="R103" s="244"/>
      <c r="S103" s="243"/>
      <c r="T103" s="244"/>
      <c r="U103" s="243"/>
      <c r="V103" s="244"/>
      <c r="W103" s="243"/>
      <c r="X103" s="244"/>
      <c r="Y103" s="243"/>
      <c r="Z103" s="244"/>
      <c r="AA103" s="243"/>
      <c r="AB103" s="244"/>
    </row>
    <row r="104" spans="2:28" ht="20.100000000000001" customHeight="1" x14ac:dyDescent="0.25">
      <c r="B104" s="241"/>
      <c r="C104" s="241"/>
      <c r="D104" s="242"/>
      <c r="E104" s="243"/>
      <c r="F104" s="244"/>
      <c r="G104" s="243"/>
      <c r="H104" s="244"/>
      <c r="I104" s="243"/>
      <c r="J104" s="244"/>
      <c r="K104" s="243"/>
      <c r="L104" s="244"/>
      <c r="M104" s="243"/>
      <c r="N104" s="244"/>
      <c r="O104" s="243"/>
      <c r="P104" s="244"/>
      <c r="Q104" s="243"/>
      <c r="R104" s="244"/>
      <c r="S104" s="243"/>
      <c r="T104" s="244"/>
      <c r="U104" s="243"/>
      <c r="V104" s="244"/>
      <c r="W104" s="243"/>
      <c r="X104" s="244"/>
      <c r="Y104" s="243"/>
      <c r="Z104" s="244"/>
      <c r="AA104" s="243"/>
      <c r="AB104" s="244"/>
    </row>
    <row r="105" spans="2:28" ht="20.100000000000001" customHeight="1" x14ac:dyDescent="0.25">
      <c r="B105" s="241"/>
      <c r="C105" s="241"/>
      <c r="D105" s="242"/>
      <c r="E105" s="243"/>
      <c r="F105" s="244"/>
      <c r="G105" s="243"/>
      <c r="H105" s="244"/>
      <c r="I105" s="243"/>
      <c r="J105" s="244"/>
      <c r="K105" s="243"/>
      <c r="L105" s="244"/>
      <c r="M105" s="243"/>
      <c r="N105" s="244"/>
      <c r="O105" s="243"/>
      <c r="P105" s="244"/>
      <c r="Q105" s="243"/>
      <c r="R105" s="244"/>
      <c r="S105" s="243"/>
      <c r="T105" s="244"/>
      <c r="U105" s="243"/>
      <c r="V105" s="244"/>
      <c r="W105" s="243"/>
      <c r="X105" s="244"/>
      <c r="Y105" s="243"/>
      <c r="Z105" s="244"/>
      <c r="AA105" s="243"/>
      <c r="AB105" s="244"/>
    </row>
  </sheetData>
  <sheetProtection algorithmName="SHA-512" hashValue="3IztCmFeyqRc1E8WJ3gxN/ETwY/9MwI7KxXBijPtcynb6FxSfgfo5cF2kkDVZZXvdUb3R0oa87fb3LWwoj9xpQ==" saltValue="deXovMYfzjL0uvbNN8Ji4w==" spinCount="100000" sheet="1" objects="1" scenarios="1"/>
  <phoneticPr fontId="41" type="noConversion"/>
  <pageMargins left="0.31496062992125984" right="0.31496062992125984" top="0.31496062992125984" bottom="0.31496062992125984" header="0.31496062992125984" footer="0.31496062992125984"/>
  <pageSetup scale="36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0E41507-6D54-469C-B462-A271D3ADBCB1}">
            <xm:f>F6=Calc!$DM$13</xm:f>
            <x14:dxf>
              <font>
                <b/>
                <i val="0"/>
                <color rgb="FF1DD3B0"/>
              </font>
            </x14:dxf>
          </x14:cfRule>
          <xm:sqref>F6:F15 H6:H15 J6:J15 L6:L15 N6:N15 P6:P15 R6:R15 T6:T15 V6:V15 X6:X15 Z6:Z15 AB6:AB15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8D603FC-1CF9-4724-9349-62539D6779F6}">
          <x14:formula1>
            <xm:f>OFFSET(Calc!$DK$13,0,0,Calc!$DK$28,1)</xm:f>
          </x14:formula1>
          <xm:sqref>B6:B15</xm:sqref>
        </x14:dataValidation>
        <x14:dataValidation type="list" allowBlank="1" showInputMessage="1" showErrorMessage="1" xr:uid="{9EDFD9DA-699E-42ED-9135-4D5FD02B741B}">
          <x14:formula1>
            <xm:f>Calc!$DM$13:$DM$14</xm:f>
          </x14:formula1>
          <xm:sqref>H6:H15 J6:J15 L6:L15 N6:N15 P6:P15 R6:R15 T6:T15 V6:V15 X6:X15 Z6:Z15 AB6:AB15 F6:F15</xm:sqref>
        </x14:dataValidation>
        <x14:dataValidation type="list" allowBlank="1" showInputMessage="1" showErrorMessage="1" xr:uid="{AECCCB27-A301-44EA-87B7-7E440B7AF349}">
          <x14:formula1>
            <xm:f>Calc!$DF$13:$DF$43</xm:f>
          </x14:formula1>
          <xm:sqref>D6:D15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672E-3279-4886-99E2-B84B6AADEBFF}">
  <sheetPr codeName="Sheet7">
    <pageSetUpPr autoPageBreaks="0" fitToPage="1"/>
  </sheetPr>
  <dimension ref="A1:R176"/>
  <sheetViews>
    <sheetView showGridLines="0" showRowColHeaders="0" zoomScaleNormal="100" zoomScaleSheetLayoutView="85" workbookViewId="0">
      <pane ySplit="11" topLeftCell="A12" activePane="bottomLeft" state="frozen"/>
      <selection pane="bottomLeft" activeCell="A12" sqref="A12"/>
    </sheetView>
  </sheetViews>
  <sheetFormatPr defaultColWidth="10.5703125" defaultRowHeight="15" outlineLevelRow="1" x14ac:dyDescent="0.25"/>
  <cols>
    <col min="1" max="1" width="3.7109375" style="90" customWidth="1"/>
    <col min="2" max="2" width="1.7109375" style="90" customWidth="1"/>
    <col min="3" max="3" width="30.7109375" style="90" customWidth="1"/>
    <col min="4" max="4" width="1.7109375" style="90" customWidth="1"/>
    <col min="5" max="5" width="30.7109375" style="90" customWidth="1"/>
    <col min="6" max="6" width="1.7109375" style="90" customWidth="1"/>
    <col min="7" max="7" width="30.7109375" style="90" customWidth="1"/>
    <col min="8" max="8" width="1.7109375" style="90" customWidth="1"/>
    <col min="9" max="9" width="30.7109375" style="90" customWidth="1"/>
    <col min="10" max="10" width="1.7109375" style="90" customWidth="1"/>
    <col min="11" max="11" width="30.7109375" style="90" customWidth="1"/>
    <col min="12" max="12" width="1.7109375" style="90" customWidth="1"/>
    <col min="13" max="13" width="30.7109375" style="90" customWidth="1"/>
    <col min="14" max="14" width="1.7109375" style="90" customWidth="1"/>
    <col min="15" max="15" width="30.7109375" style="90" customWidth="1"/>
    <col min="16" max="17" width="1.7109375" style="90" customWidth="1"/>
    <col min="18" max="16384" width="10.5703125" style="90"/>
  </cols>
  <sheetData>
    <row r="1" spans="1:16" s="1" customFormat="1" ht="6.75" customHeight="1" x14ac:dyDescent="0.25">
      <c r="E1" s="110"/>
      <c r="F1" s="110"/>
      <c r="G1" s="110"/>
      <c r="H1" s="110"/>
      <c r="I1" s="110"/>
      <c r="J1" s="110"/>
    </row>
    <row r="2" spans="1:16" s="6" customFormat="1" ht="20.100000000000001" customHeight="1" x14ac:dyDescent="0.25">
      <c r="B2" s="111"/>
      <c r="C2" s="112" t="s">
        <v>122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P2" s="84"/>
    </row>
    <row r="3" spans="1:16" s="3" customFormat="1" ht="24" customHeight="1" x14ac:dyDescent="0.25">
      <c r="B3" s="109"/>
      <c r="C3" s="113" t="s">
        <v>123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88"/>
    </row>
    <row r="4" spans="1:16" ht="6.95" customHeight="1" x14ac:dyDescent="0.25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</row>
    <row r="5" spans="1:16" ht="24.95" customHeight="1" x14ac:dyDescent="0.25">
      <c r="A5" s="114"/>
      <c r="B5" s="114"/>
      <c r="C5" s="207" t="s">
        <v>9</v>
      </c>
      <c r="D5" s="207"/>
      <c r="E5" s="206">
        <v>2024</v>
      </c>
      <c r="F5" s="116"/>
      <c r="G5" s="207" t="s">
        <v>79</v>
      </c>
      <c r="H5" s="207"/>
      <c r="I5" s="206" t="s">
        <v>131</v>
      </c>
      <c r="J5" s="117"/>
      <c r="K5" s="198" t="s">
        <v>153</v>
      </c>
      <c r="N5" s="118"/>
      <c r="O5" s="10"/>
      <c r="P5" s="114"/>
    </row>
    <row r="6" spans="1:16" ht="15.75" customHeight="1" x14ac:dyDescent="0.25">
      <c r="A6" s="114"/>
      <c r="B6" s="114"/>
      <c r="C6" s="116"/>
      <c r="D6" s="116"/>
      <c r="E6" s="116"/>
      <c r="F6" s="116"/>
      <c r="G6" s="116"/>
      <c r="H6" s="116"/>
      <c r="I6" s="116"/>
      <c r="J6" s="117"/>
      <c r="K6" s="135"/>
      <c r="L6" s="116"/>
      <c r="M6" s="116"/>
      <c r="N6" s="114"/>
      <c r="O6" s="114"/>
      <c r="P6" s="114"/>
    </row>
    <row r="7" spans="1:16" ht="24.95" customHeight="1" x14ac:dyDescent="0.25">
      <c r="A7" s="114"/>
      <c r="B7" s="114"/>
      <c r="C7" s="207" t="s">
        <v>10</v>
      </c>
      <c r="D7" s="207"/>
      <c r="E7" s="206" t="s">
        <v>18</v>
      </c>
      <c r="F7" s="116"/>
      <c r="G7" s="207" t="s">
        <v>67</v>
      </c>
      <c r="H7" s="207"/>
      <c r="I7" s="206" t="s">
        <v>148</v>
      </c>
      <c r="J7" s="117"/>
      <c r="K7" s="199" t="s">
        <v>152</v>
      </c>
      <c r="N7" s="114"/>
      <c r="O7" s="114"/>
      <c r="P7" s="114"/>
    </row>
    <row r="8" spans="1:16" ht="15.75" customHeight="1" x14ac:dyDescent="0.25">
      <c r="A8" s="114"/>
      <c r="B8" s="114"/>
      <c r="C8" s="114"/>
      <c r="D8" s="114"/>
      <c r="E8" s="114"/>
      <c r="F8" s="114"/>
      <c r="G8" s="114"/>
      <c r="H8" s="114"/>
      <c r="I8" s="114"/>
      <c r="L8" s="114"/>
      <c r="M8" s="114"/>
      <c r="N8" s="114"/>
      <c r="O8" s="114"/>
      <c r="P8" s="114"/>
    </row>
    <row r="9" spans="1:16" ht="9.9499999999999993" customHeight="1" x14ac:dyDescent="0.25">
      <c r="B9" s="119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1"/>
    </row>
    <row r="10" spans="1:16" s="122" customFormat="1" ht="20.100000000000001" customHeight="1" x14ac:dyDescent="0.25">
      <c r="B10" s="123"/>
      <c r="C10" s="124" t="s">
        <v>12</v>
      </c>
      <c r="D10" s="125"/>
      <c r="E10" s="124" t="s">
        <v>57</v>
      </c>
      <c r="F10" s="125"/>
      <c r="G10" s="124" t="s">
        <v>13</v>
      </c>
      <c r="H10" s="125"/>
      <c r="I10" s="124" t="s">
        <v>14</v>
      </c>
      <c r="J10" s="125"/>
      <c r="K10" s="124" t="s">
        <v>15</v>
      </c>
      <c r="L10" s="125"/>
      <c r="M10" s="124" t="s">
        <v>16</v>
      </c>
      <c r="N10" s="126"/>
      <c r="O10" s="124" t="s">
        <v>17</v>
      </c>
      <c r="P10" s="127"/>
    </row>
    <row r="11" spans="1:16" ht="9.9499999999999993" customHeight="1" x14ac:dyDescent="0.25">
      <c r="B11" s="128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30"/>
    </row>
    <row r="12" spans="1:16" s="131" customFormat="1" ht="15" customHeight="1" x14ac:dyDescent="0.25">
      <c r="B12" s="132"/>
      <c r="C12" s="72">
        <f>IFERROR(IF(WEEKDAY(Calc!CK14)=2,Calc!CK14,""),"")</f>
        <v>45292</v>
      </c>
      <c r="D12" s="133"/>
      <c r="E12" s="72">
        <f>IFERROR(IF(LEN(C12)&gt;0,C12+1,IF(WEEKDAY(Calc!CK14)=3,Calc!CK14,"")),"")</f>
        <v>45293</v>
      </c>
      <c r="F12" s="133"/>
      <c r="G12" s="72">
        <f>IFERROR(IF(LEN(E12)&gt;0,E12+1,IF(WEEKDAY(Calc!CK14)=4,Calc!CK14,"")),"")</f>
        <v>45294</v>
      </c>
      <c r="H12" s="133"/>
      <c r="I12" s="72">
        <f>IFERROR(IF(LEN(G12)&gt;0,G12+1,IF(WEEKDAY(Calc!CK14)=5,Calc!CK14,"")),"")</f>
        <v>45295</v>
      </c>
      <c r="J12" s="133"/>
      <c r="K12" s="72">
        <f>IFERROR(IF(LEN(I12)&gt;0,I12+1,IF(WEEKDAY(Calc!CK14)=6,Calc!CK14,"")),"")</f>
        <v>45296</v>
      </c>
      <c r="L12" s="133"/>
      <c r="M12" s="72">
        <f>IFERROR(IF(LEN(K12)&gt;0,K12+1,IF(WEEKDAY(Calc!CK14)=7,Calc!CK14,"")),"")</f>
        <v>45297</v>
      </c>
      <c r="N12" s="48"/>
      <c r="O12" s="72">
        <f>IFERROR(IF(LEN(M12)&gt;0,M12+1,IF(WEEKDAY(Calc!CK14)=1,Calc!CK14,"")),"")</f>
        <v>45298</v>
      </c>
      <c r="P12" s="134"/>
    </row>
    <row r="13" spans="1:16" s="135" customFormat="1" ht="9.9499999999999993" customHeight="1" x14ac:dyDescent="0.25">
      <c r="B13" s="136"/>
      <c r="C13" s="137"/>
      <c r="D13" s="138"/>
      <c r="E13" s="137"/>
      <c r="F13" s="138"/>
      <c r="G13" s="137"/>
      <c r="H13" s="138"/>
      <c r="I13" s="137"/>
      <c r="J13" s="138"/>
      <c r="K13" s="137"/>
      <c r="L13" s="138"/>
      <c r="M13" s="137"/>
      <c r="N13" s="137"/>
      <c r="O13" s="137"/>
      <c r="P13" s="139"/>
    </row>
    <row r="14" spans="1:16" s="135" customFormat="1" ht="15" customHeight="1" x14ac:dyDescent="0.25">
      <c r="B14" s="136"/>
      <c r="C14" s="200" t="str">
        <f t="array" ref="C14">IFERROR(INDEX(Calc!$O$11:$O$130,SMALL(IF((C$12=Calc!$N$11:$N$130)*(Calc!$CH$11:$CH$130),ROW(Calc!$O$11:$O$130)-ROW(INDEX(Calc!$O$11:$O$130,1,1))+1),Calc!$CJ17)),"")</f>
        <v>Utilities - $120</v>
      </c>
      <c r="D14" s="201"/>
      <c r="E14" s="200" t="str">
        <f t="array" ref="E14">IFERROR(INDEX(Calc!$O$11:$O$130,SMALL(IF((E$12=Calc!$N$11:$N$130)*(Calc!$CH$11:$CH$130),ROW(Calc!$O$11:$O$130)-ROW(INDEX(Calc!$O$11:$O$130,1,1))+1),Calc!$CJ17)),"")</f>
        <v/>
      </c>
      <c r="F14" s="201"/>
      <c r="G14" s="200" t="str">
        <f t="array" ref="G14">IFERROR(INDEX(Calc!$O$11:$O$130,SMALL(IF((G$12=Calc!$N$11:$N$130)*(Calc!$CH$11:$CH$130),ROW(Calc!$O$11:$O$130)-ROW(INDEX(Calc!$O$11:$O$130,1,1))+1),Calc!$CJ17)),"")</f>
        <v/>
      </c>
      <c r="H14" s="201"/>
      <c r="I14" s="200" t="str">
        <f t="array" ref="I14">IFERROR(INDEX(Calc!$O$11:$O$130,SMALL(IF((I$12=Calc!$N$11:$N$130)*(Calc!$CH$11:$CH$130),ROW(Calc!$O$11:$O$130)-ROW(INDEX(Calc!$O$11:$O$130,1,1))+1),Calc!$CJ17)),"")</f>
        <v/>
      </c>
      <c r="J14" s="201"/>
      <c r="K14" s="200" t="str">
        <f t="array" ref="K14">IFERROR(INDEX(Calc!$O$11:$O$130,SMALL(IF((K$12=Calc!$N$11:$N$130)*(Calc!$CH$11:$CH$130),ROW(Calc!$O$11:$O$130)-ROW(INDEX(Calc!$O$11:$O$130,1,1))+1),Calc!$CJ17)),"")</f>
        <v>Utilities - $30</v>
      </c>
      <c r="L14" s="201"/>
      <c r="M14" s="200" t="str">
        <f t="array" ref="M14">IFERROR(INDEX(Calc!$O$11:$O$130,SMALL(IF((M$12=Calc!$N$11:$N$130)*(Calc!$CH$11:$CH$130),ROW(Calc!$O$11:$O$130)-ROW(INDEX(Calc!$O$11:$O$130,1,1))+1),Calc!$CJ17)),"")</f>
        <v/>
      </c>
      <c r="N14" s="201"/>
      <c r="O14" s="200" t="str">
        <f t="array" ref="O14">IFERROR(INDEX(Calc!$O$11:$O$130,SMALL(IF((O$12=Calc!$N$11:$N$130)*(Calc!$CH$11:$CH$130),ROW(Calc!$O$11:$O$130)-ROW(INDEX(Calc!$O$11:$O$130,1,1))+1),Calc!$CJ17)),"")</f>
        <v>Utilities - $50</v>
      </c>
      <c r="P14" s="139"/>
    </row>
    <row r="15" spans="1:16" s="135" customFormat="1" ht="15" customHeight="1" x14ac:dyDescent="0.25">
      <c r="B15" s="136"/>
      <c r="C15" s="200" t="str">
        <f t="array" ref="C15">IFERROR(INDEX(Calc!$O$11:$O$130,SMALL(IF((C$12=Calc!$N$11:$N$130)*(Calc!$CH$11:$CH$130),ROW(Calc!$O$11:$O$130)-ROW(INDEX(Calc!$O$11:$O$130,1,1))+1),Calc!$CJ18)),"")</f>
        <v>Utilities - $20</v>
      </c>
      <c r="D15" s="201"/>
      <c r="E15" s="200" t="str">
        <f t="array" ref="E15">IFERROR(INDEX(Calc!$O$11:$O$130,SMALL(IF((E$12=Calc!$N$11:$N$130)*(Calc!$CH$11:$CH$130),ROW(Calc!$O$11:$O$130)-ROW(INDEX(Calc!$O$11:$O$130,1,1))+1),Calc!$CJ18)),"")</f>
        <v/>
      </c>
      <c r="F15" s="201"/>
      <c r="G15" s="200" t="str">
        <f t="array" ref="G15">IFERROR(INDEX(Calc!$O$11:$O$130,SMALL(IF((G$12=Calc!$N$11:$N$130)*(Calc!$CH$11:$CH$130),ROW(Calc!$O$11:$O$130)-ROW(INDEX(Calc!$O$11:$O$130,1,1))+1),Calc!$CJ18)),"")</f>
        <v/>
      </c>
      <c r="H15" s="201"/>
      <c r="I15" s="200" t="str">
        <f t="array" ref="I15">IFERROR(INDEX(Calc!$O$11:$O$130,SMALL(IF((I$12=Calc!$N$11:$N$130)*(Calc!$CH$11:$CH$130),ROW(Calc!$O$11:$O$130)-ROW(INDEX(Calc!$O$11:$O$130,1,1))+1),Calc!$CJ18)),"")</f>
        <v/>
      </c>
      <c r="J15" s="201"/>
      <c r="K15" s="200" t="str">
        <f t="array" ref="K15">IFERROR(INDEX(Calc!$O$11:$O$130,SMALL(IF((K$12=Calc!$N$11:$N$130)*(Calc!$CH$11:$CH$130),ROW(Calc!$O$11:$O$130)-ROW(INDEX(Calc!$O$11:$O$130,1,1))+1),Calc!$CJ18)),"")</f>
        <v/>
      </c>
      <c r="L15" s="201"/>
      <c r="M15" s="200" t="str">
        <f t="array" ref="M15">IFERROR(INDEX(Calc!$O$11:$O$130,SMALL(IF((M$12=Calc!$N$11:$N$130)*(Calc!$CH$11:$CH$130),ROW(Calc!$O$11:$O$130)-ROW(INDEX(Calc!$O$11:$O$130,1,1))+1),Calc!$CJ18)),"")</f>
        <v/>
      </c>
      <c r="N15" s="201"/>
      <c r="O15" s="200" t="str">
        <f t="array" ref="O15">IFERROR(INDEX(Calc!$O$11:$O$130,SMALL(IF((O$12=Calc!$N$11:$N$130)*(Calc!$CH$11:$CH$130),ROW(Calc!$O$11:$O$130)-ROW(INDEX(Calc!$O$11:$O$130,1,1))+1),Calc!$CJ18)),"")</f>
        <v/>
      </c>
      <c r="P15" s="139"/>
    </row>
    <row r="16" spans="1:16" s="135" customFormat="1" ht="15" customHeight="1" x14ac:dyDescent="0.25">
      <c r="B16" s="136"/>
      <c r="C16" s="200" t="str">
        <f t="array" ref="C16">IFERROR(INDEX(Calc!$O$11:$O$130,SMALL(IF((C$12=Calc!$N$11:$N$130)*(Calc!$CH$11:$CH$130),ROW(Calc!$O$11:$O$130)-ROW(INDEX(Calc!$O$11:$O$130,1,1))+1),Calc!$CJ19)),"")</f>
        <v>Subscriptions - $15</v>
      </c>
      <c r="D16" s="201"/>
      <c r="E16" s="200" t="str">
        <f t="array" ref="E16">IFERROR(INDEX(Calc!$O$11:$O$130,SMALL(IF((E$12=Calc!$N$11:$N$130)*(Calc!$CH$11:$CH$130),ROW(Calc!$O$11:$O$130)-ROW(INDEX(Calc!$O$11:$O$130,1,1))+1),Calc!$CJ19)),"")</f>
        <v/>
      </c>
      <c r="F16" s="201"/>
      <c r="G16" s="200" t="str">
        <f t="array" ref="G16">IFERROR(INDEX(Calc!$O$11:$O$130,SMALL(IF((G$12=Calc!$N$11:$N$130)*(Calc!$CH$11:$CH$130),ROW(Calc!$O$11:$O$130)-ROW(INDEX(Calc!$O$11:$O$130,1,1))+1),Calc!$CJ19)),"")</f>
        <v/>
      </c>
      <c r="H16" s="201"/>
      <c r="I16" s="200" t="str">
        <f t="array" ref="I16">IFERROR(INDEX(Calc!$O$11:$O$130,SMALL(IF((I$12=Calc!$N$11:$N$130)*(Calc!$CH$11:$CH$130),ROW(Calc!$O$11:$O$130)-ROW(INDEX(Calc!$O$11:$O$130,1,1))+1),Calc!$CJ19)),"")</f>
        <v/>
      </c>
      <c r="J16" s="201"/>
      <c r="K16" s="200" t="str">
        <f t="array" ref="K16">IFERROR(INDEX(Calc!$O$11:$O$130,SMALL(IF((K$12=Calc!$N$11:$N$130)*(Calc!$CH$11:$CH$130),ROW(Calc!$O$11:$O$130)-ROW(INDEX(Calc!$O$11:$O$130,1,1))+1),Calc!$CJ19)),"")</f>
        <v/>
      </c>
      <c r="L16" s="201"/>
      <c r="M16" s="200" t="str">
        <f t="array" ref="M16">IFERROR(INDEX(Calc!$O$11:$O$130,SMALL(IF((M$12=Calc!$N$11:$N$130)*(Calc!$CH$11:$CH$130),ROW(Calc!$O$11:$O$130)-ROW(INDEX(Calc!$O$11:$O$130,1,1))+1),Calc!$CJ19)),"")</f>
        <v/>
      </c>
      <c r="N16" s="201"/>
      <c r="O16" s="200" t="str">
        <f t="array" ref="O16">IFERROR(INDEX(Calc!$O$11:$O$130,SMALL(IF((O$12=Calc!$N$11:$N$130)*(Calc!$CH$11:$CH$130),ROW(Calc!$O$11:$O$130)-ROW(INDEX(Calc!$O$11:$O$130,1,1))+1),Calc!$CJ19)),"")</f>
        <v/>
      </c>
      <c r="P16" s="139"/>
    </row>
    <row r="17" spans="2:16" s="135" customFormat="1" ht="15" customHeight="1" x14ac:dyDescent="0.25">
      <c r="B17" s="136"/>
      <c r="C17" s="200" t="str">
        <f t="array" ref="C17">IFERROR(INDEX(Calc!$O$11:$O$130,SMALL(IF((C$12=Calc!$N$11:$N$130)*(Calc!$CH$11:$CH$130),ROW(Calc!$O$11:$O$130)-ROW(INDEX(Calc!$O$11:$O$130,1,1))+1),Calc!$CJ20)),"")</f>
        <v/>
      </c>
      <c r="D17" s="201"/>
      <c r="E17" s="200" t="str">
        <f t="array" ref="E17">IFERROR(INDEX(Calc!$O$11:$O$130,SMALL(IF((E$12=Calc!$N$11:$N$130)*(Calc!$CH$11:$CH$130),ROW(Calc!$O$11:$O$130)-ROW(INDEX(Calc!$O$11:$O$130,1,1))+1),Calc!$CJ20)),"")</f>
        <v/>
      </c>
      <c r="F17" s="201"/>
      <c r="G17" s="200" t="str">
        <f t="array" ref="G17">IFERROR(INDEX(Calc!$O$11:$O$130,SMALL(IF((G$12=Calc!$N$11:$N$130)*(Calc!$CH$11:$CH$130),ROW(Calc!$O$11:$O$130)-ROW(INDEX(Calc!$O$11:$O$130,1,1))+1),Calc!$CJ20)),"")</f>
        <v/>
      </c>
      <c r="H17" s="201"/>
      <c r="I17" s="200" t="str">
        <f t="array" ref="I17">IFERROR(INDEX(Calc!$O$11:$O$130,SMALL(IF((I$12=Calc!$N$11:$N$130)*(Calc!$CH$11:$CH$130),ROW(Calc!$O$11:$O$130)-ROW(INDEX(Calc!$O$11:$O$130,1,1))+1),Calc!$CJ20)),"")</f>
        <v/>
      </c>
      <c r="J17" s="201"/>
      <c r="K17" s="200" t="str">
        <f t="array" ref="K17">IFERROR(INDEX(Calc!$O$11:$O$130,SMALL(IF((K$12=Calc!$N$11:$N$130)*(Calc!$CH$11:$CH$130),ROW(Calc!$O$11:$O$130)-ROW(INDEX(Calc!$O$11:$O$130,1,1))+1),Calc!$CJ20)),"")</f>
        <v/>
      </c>
      <c r="L17" s="201"/>
      <c r="M17" s="200" t="str">
        <f t="array" ref="M17">IFERROR(INDEX(Calc!$O$11:$O$130,SMALL(IF((M$12=Calc!$N$11:$N$130)*(Calc!$CH$11:$CH$130),ROW(Calc!$O$11:$O$130)-ROW(INDEX(Calc!$O$11:$O$130,1,1))+1),Calc!$CJ20)),"")</f>
        <v/>
      </c>
      <c r="N17" s="201"/>
      <c r="O17" s="200" t="str">
        <f t="array" ref="O17">IFERROR(INDEX(Calc!$O$11:$O$130,SMALL(IF((O$12=Calc!$N$11:$N$130)*(Calc!$CH$11:$CH$130),ROW(Calc!$O$11:$O$130)-ROW(INDEX(Calc!$O$11:$O$130,1,1))+1),Calc!$CJ20)),"")</f>
        <v/>
      </c>
      <c r="P17" s="139"/>
    </row>
    <row r="18" spans="2:16" s="135" customFormat="1" ht="15" customHeight="1" x14ac:dyDescent="0.25">
      <c r="B18" s="136"/>
      <c r="C18" s="200" t="str">
        <f t="array" ref="C18">IFERROR(INDEX(Calc!$O$11:$O$130,SMALL(IF((C$12=Calc!$N$11:$N$130)*(Calc!$CH$11:$CH$130),ROW(Calc!$O$11:$O$130)-ROW(INDEX(Calc!$O$11:$O$130,1,1))+1),Calc!$CJ21)),"")</f>
        <v/>
      </c>
      <c r="D18" s="201"/>
      <c r="E18" s="200" t="str">
        <f t="array" ref="E18">IFERROR(INDEX(Calc!$O$11:$O$130,SMALL(IF((E$12=Calc!$N$11:$N$130)*(Calc!$CH$11:$CH$130),ROW(Calc!$O$11:$O$130)-ROW(INDEX(Calc!$O$11:$O$130,1,1))+1),Calc!$CJ21)),"")</f>
        <v/>
      </c>
      <c r="F18" s="201"/>
      <c r="G18" s="200" t="str">
        <f t="array" ref="G18">IFERROR(INDEX(Calc!$O$11:$O$130,SMALL(IF((G$12=Calc!$N$11:$N$130)*(Calc!$CH$11:$CH$130),ROW(Calc!$O$11:$O$130)-ROW(INDEX(Calc!$O$11:$O$130,1,1))+1),Calc!$CJ21)),"")</f>
        <v/>
      </c>
      <c r="H18" s="201"/>
      <c r="I18" s="200" t="str">
        <f t="array" ref="I18">IFERROR(INDEX(Calc!$O$11:$O$130,SMALL(IF((I$12=Calc!$N$11:$N$130)*(Calc!$CH$11:$CH$130),ROW(Calc!$O$11:$O$130)-ROW(INDEX(Calc!$O$11:$O$130,1,1))+1),Calc!$CJ21)),"")</f>
        <v/>
      </c>
      <c r="J18" s="201"/>
      <c r="K18" s="200" t="str">
        <f t="array" ref="K18">IFERROR(INDEX(Calc!$O$11:$O$130,SMALL(IF((K$12=Calc!$N$11:$N$130)*(Calc!$CH$11:$CH$130),ROW(Calc!$O$11:$O$130)-ROW(INDEX(Calc!$O$11:$O$130,1,1))+1),Calc!$CJ21)),"")</f>
        <v/>
      </c>
      <c r="L18" s="201"/>
      <c r="M18" s="200" t="str">
        <f t="array" ref="M18">IFERROR(INDEX(Calc!$O$11:$O$130,SMALL(IF((M$12=Calc!$N$11:$N$130)*(Calc!$CH$11:$CH$130),ROW(Calc!$O$11:$O$130)-ROW(INDEX(Calc!$O$11:$O$130,1,1))+1),Calc!$CJ21)),"")</f>
        <v/>
      </c>
      <c r="N18" s="201"/>
      <c r="O18" s="200" t="str">
        <f t="array" ref="O18">IFERROR(INDEX(Calc!$O$11:$O$130,SMALL(IF((O$12=Calc!$N$11:$N$130)*(Calc!$CH$11:$CH$130),ROW(Calc!$O$11:$O$130)-ROW(INDEX(Calc!$O$11:$O$130,1,1))+1),Calc!$CJ21)),"")</f>
        <v/>
      </c>
      <c r="P18" s="139"/>
    </row>
    <row r="19" spans="2:16" s="135" customFormat="1" ht="15" customHeight="1" x14ac:dyDescent="0.25">
      <c r="B19" s="136"/>
      <c r="C19" s="200" t="str">
        <f t="array" ref="C19">IFERROR(INDEX(Calc!$O$11:$O$130,SMALL(IF((C$12=Calc!$N$11:$N$130)*(Calc!$CH$11:$CH$130),ROW(Calc!$O$11:$O$130)-ROW(INDEX(Calc!$O$11:$O$130,1,1))+1),Calc!$CJ22)),"")</f>
        <v/>
      </c>
      <c r="D19" s="201"/>
      <c r="E19" s="200" t="str">
        <f t="array" ref="E19">IFERROR(INDEX(Calc!$O$11:$O$130,SMALL(IF((E$12=Calc!$N$11:$N$130)*(Calc!$CH$11:$CH$130),ROW(Calc!$O$11:$O$130)-ROW(INDEX(Calc!$O$11:$O$130,1,1))+1),Calc!$CJ22)),"")</f>
        <v/>
      </c>
      <c r="F19" s="201"/>
      <c r="G19" s="200" t="str">
        <f t="array" ref="G19">IFERROR(INDEX(Calc!$O$11:$O$130,SMALL(IF((G$12=Calc!$N$11:$N$130)*(Calc!$CH$11:$CH$130),ROW(Calc!$O$11:$O$130)-ROW(INDEX(Calc!$O$11:$O$130,1,1))+1),Calc!$CJ22)),"")</f>
        <v/>
      </c>
      <c r="H19" s="201"/>
      <c r="I19" s="200" t="str">
        <f t="array" ref="I19">IFERROR(INDEX(Calc!$O$11:$O$130,SMALL(IF((I$12=Calc!$N$11:$N$130)*(Calc!$CH$11:$CH$130),ROW(Calc!$O$11:$O$130)-ROW(INDEX(Calc!$O$11:$O$130,1,1))+1),Calc!$CJ22)),"")</f>
        <v/>
      </c>
      <c r="J19" s="201"/>
      <c r="K19" s="200" t="str">
        <f t="array" ref="K19">IFERROR(INDEX(Calc!$O$11:$O$130,SMALL(IF((K$12=Calc!$N$11:$N$130)*(Calc!$CH$11:$CH$130),ROW(Calc!$O$11:$O$130)-ROW(INDEX(Calc!$O$11:$O$130,1,1))+1),Calc!$CJ22)),"")</f>
        <v/>
      </c>
      <c r="L19" s="201"/>
      <c r="M19" s="200" t="str">
        <f t="array" ref="M19">IFERROR(INDEX(Calc!$O$11:$O$130,SMALL(IF((M$12=Calc!$N$11:$N$130)*(Calc!$CH$11:$CH$130),ROW(Calc!$O$11:$O$130)-ROW(INDEX(Calc!$O$11:$O$130,1,1))+1),Calc!$CJ22)),"")</f>
        <v/>
      </c>
      <c r="N19" s="201"/>
      <c r="O19" s="200" t="str">
        <f t="array" ref="O19">IFERROR(INDEX(Calc!$O$11:$O$130,SMALL(IF((O$12=Calc!$N$11:$N$130)*(Calc!$CH$11:$CH$130),ROW(Calc!$O$11:$O$130)-ROW(INDEX(Calc!$O$11:$O$130,1,1))+1),Calc!$CJ22)),"")</f>
        <v/>
      </c>
      <c r="P19" s="139"/>
    </row>
    <row r="20" spans="2:16" s="135" customFormat="1" ht="15" customHeight="1" x14ac:dyDescent="0.25">
      <c r="B20" s="136"/>
      <c r="C20" s="200" t="str">
        <f t="array" ref="C20">IFERROR(INDEX(Calc!$O$11:$O$130,SMALL(IF((C$12=Calc!$N$11:$N$130)*(Calc!$CH$11:$CH$130),ROW(Calc!$O$11:$O$130)-ROW(INDEX(Calc!$O$11:$O$130,1,1))+1),Calc!$CJ23)),"")</f>
        <v/>
      </c>
      <c r="D20" s="201"/>
      <c r="E20" s="200" t="str">
        <f t="array" ref="E20">IFERROR(INDEX(Calc!$O$11:$O$130,SMALL(IF((E$12=Calc!$N$11:$N$130)*(Calc!$CH$11:$CH$130),ROW(Calc!$O$11:$O$130)-ROW(INDEX(Calc!$O$11:$O$130,1,1))+1),Calc!$CJ23)),"")</f>
        <v/>
      </c>
      <c r="F20" s="201"/>
      <c r="G20" s="200" t="str">
        <f t="array" ref="G20">IFERROR(INDEX(Calc!$O$11:$O$130,SMALL(IF((G$12=Calc!$N$11:$N$130)*(Calc!$CH$11:$CH$130),ROW(Calc!$O$11:$O$130)-ROW(INDEX(Calc!$O$11:$O$130,1,1))+1),Calc!$CJ23)),"")</f>
        <v/>
      </c>
      <c r="H20" s="201"/>
      <c r="I20" s="200" t="str">
        <f t="array" ref="I20">IFERROR(INDEX(Calc!$O$11:$O$130,SMALL(IF((I$12=Calc!$N$11:$N$130)*(Calc!$CH$11:$CH$130),ROW(Calc!$O$11:$O$130)-ROW(INDEX(Calc!$O$11:$O$130,1,1))+1),Calc!$CJ23)),"")</f>
        <v/>
      </c>
      <c r="J20" s="201"/>
      <c r="K20" s="200" t="str">
        <f t="array" ref="K20">IFERROR(INDEX(Calc!$O$11:$O$130,SMALL(IF((K$12=Calc!$N$11:$N$130)*(Calc!$CH$11:$CH$130),ROW(Calc!$O$11:$O$130)-ROW(INDEX(Calc!$O$11:$O$130,1,1))+1),Calc!$CJ23)),"")</f>
        <v/>
      </c>
      <c r="L20" s="201"/>
      <c r="M20" s="200" t="str">
        <f t="array" ref="M20">IFERROR(INDEX(Calc!$O$11:$O$130,SMALL(IF((M$12=Calc!$N$11:$N$130)*(Calc!$CH$11:$CH$130),ROW(Calc!$O$11:$O$130)-ROW(INDEX(Calc!$O$11:$O$130,1,1))+1),Calc!$CJ23)),"")</f>
        <v/>
      </c>
      <c r="N20" s="201"/>
      <c r="O20" s="200" t="str">
        <f t="array" ref="O20">IFERROR(INDEX(Calc!$O$11:$O$130,SMALL(IF((O$12=Calc!$N$11:$N$130)*(Calc!$CH$11:$CH$130),ROW(Calc!$O$11:$O$130)-ROW(INDEX(Calc!$O$11:$O$130,1,1))+1),Calc!$CJ23)),"")</f>
        <v/>
      </c>
      <c r="P20" s="139"/>
    </row>
    <row r="21" spans="2:16" s="135" customFormat="1" ht="15" customHeight="1" x14ac:dyDescent="0.25">
      <c r="B21" s="136"/>
      <c r="C21" s="200" t="str">
        <f t="array" ref="C21">IFERROR(INDEX(Calc!$O$11:$O$130,SMALL(IF((C$12=Calc!$N$11:$N$130)*(Calc!$CH$11:$CH$130),ROW(Calc!$O$11:$O$130)-ROW(INDEX(Calc!$O$11:$O$130,1,1))+1),Calc!$CJ24)),"")</f>
        <v/>
      </c>
      <c r="D21" s="201"/>
      <c r="E21" s="200" t="str">
        <f t="array" ref="E21">IFERROR(INDEX(Calc!$O$11:$O$130,SMALL(IF((E$12=Calc!$N$11:$N$130)*(Calc!$CH$11:$CH$130),ROW(Calc!$O$11:$O$130)-ROW(INDEX(Calc!$O$11:$O$130,1,1))+1),Calc!$CJ24)),"")</f>
        <v/>
      </c>
      <c r="F21" s="201"/>
      <c r="G21" s="200" t="str">
        <f t="array" ref="G21">IFERROR(INDEX(Calc!$O$11:$O$130,SMALL(IF((G$12=Calc!$N$11:$N$130)*(Calc!$CH$11:$CH$130),ROW(Calc!$O$11:$O$130)-ROW(INDEX(Calc!$O$11:$O$130,1,1))+1),Calc!$CJ24)),"")</f>
        <v/>
      </c>
      <c r="H21" s="201"/>
      <c r="I21" s="200" t="str">
        <f t="array" ref="I21">IFERROR(INDEX(Calc!$O$11:$O$130,SMALL(IF((I$12=Calc!$N$11:$N$130)*(Calc!$CH$11:$CH$130),ROW(Calc!$O$11:$O$130)-ROW(INDEX(Calc!$O$11:$O$130,1,1))+1),Calc!$CJ24)),"")</f>
        <v/>
      </c>
      <c r="J21" s="201"/>
      <c r="K21" s="200" t="str">
        <f t="array" ref="K21">IFERROR(INDEX(Calc!$O$11:$O$130,SMALL(IF((K$12=Calc!$N$11:$N$130)*(Calc!$CH$11:$CH$130),ROW(Calc!$O$11:$O$130)-ROW(INDEX(Calc!$O$11:$O$130,1,1))+1),Calc!$CJ24)),"")</f>
        <v/>
      </c>
      <c r="L21" s="201"/>
      <c r="M21" s="200" t="str">
        <f t="array" ref="M21">IFERROR(INDEX(Calc!$O$11:$O$130,SMALL(IF((M$12=Calc!$N$11:$N$130)*(Calc!$CH$11:$CH$130),ROW(Calc!$O$11:$O$130)-ROW(INDEX(Calc!$O$11:$O$130,1,1))+1),Calc!$CJ24)),"")</f>
        <v/>
      </c>
      <c r="N21" s="201"/>
      <c r="O21" s="200" t="str">
        <f t="array" ref="O21">IFERROR(INDEX(Calc!$O$11:$O$130,SMALL(IF((O$12=Calc!$N$11:$N$130)*(Calc!$CH$11:$CH$130),ROW(Calc!$O$11:$O$130)-ROW(INDEX(Calc!$O$11:$O$130,1,1))+1),Calc!$CJ24)),"")</f>
        <v/>
      </c>
      <c r="P21" s="139"/>
    </row>
    <row r="22" spans="2:16" s="135" customFormat="1" ht="15" customHeight="1" x14ac:dyDescent="0.25">
      <c r="B22" s="136"/>
      <c r="C22" s="200" t="str">
        <f t="array" ref="C22">IFERROR(INDEX(Calc!$O$11:$O$130,SMALL(IF((C$12=Calc!$N$11:$N$130)*(Calc!$CH$11:$CH$130),ROW(Calc!$O$11:$O$130)-ROW(INDEX(Calc!$O$11:$O$130,1,1))+1),Calc!$CJ25)),"")</f>
        <v/>
      </c>
      <c r="D22" s="201"/>
      <c r="E22" s="200" t="str">
        <f t="array" ref="E22">IFERROR(INDEX(Calc!$O$11:$O$130,SMALL(IF((E$12=Calc!$N$11:$N$130)*(Calc!$CH$11:$CH$130),ROW(Calc!$O$11:$O$130)-ROW(INDEX(Calc!$O$11:$O$130,1,1))+1),Calc!$CJ25)),"")</f>
        <v/>
      </c>
      <c r="F22" s="201"/>
      <c r="G22" s="200" t="str">
        <f t="array" ref="G22">IFERROR(INDEX(Calc!$O$11:$O$130,SMALL(IF((G$12=Calc!$N$11:$N$130)*(Calc!$CH$11:$CH$130),ROW(Calc!$O$11:$O$130)-ROW(INDEX(Calc!$O$11:$O$130,1,1))+1),Calc!$CJ25)),"")</f>
        <v/>
      </c>
      <c r="H22" s="201"/>
      <c r="I22" s="200" t="str">
        <f t="array" ref="I22">IFERROR(INDEX(Calc!$O$11:$O$130,SMALL(IF((I$12=Calc!$N$11:$N$130)*(Calc!$CH$11:$CH$130),ROW(Calc!$O$11:$O$130)-ROW(INDEX(Calc!$O$11:$O$130,1,1))+1),Calc!$CJ25)),"")</f>
        <v/>
      </c>
      <c r="J22" s="201"/>
      <c r="K22" s="200" t="str">
        <f t="array" ref="K22">IFERROR(INDEX(Calc!$O$11:$O$130,SMALL(IF((K$12=Calc!$N$11:$N$130)*(Calc!$CH$11:$CH$130),ROW(Calc!$O$11:$O$130)-ROW(INDEX(Calc!$O$11:$O$130,1,1))+1),Calc!$CJ25)),"")</f>
        <v/>
      </c>
      <c r="L22" s="201"/>
      <c r="M22" s="200" t="str">
        <f t="array" ref="M22">IFERROR(INDEX(Calc!$O$11:$O$130,SMALL(IF((M$12=Calc!$N$11:$N$130)*(Calc!$CH$11:$CH$130),ROW(Calc!$O$11:$O$130)-ROW(INDEX(Calc!$O$11:$O$130,1,1))+1),Calc!$CJ25)),"")</f>
        <v/>
      </c>
      <c r="N22" s="201"/>
      <c r="O22" s="200" t="str">
        <f t="array" ref="O22">IFERROR(INDEX(Calc!$O$11:$O$130,SMALL(IF((O$12=Calc!$N$11:$N$130)*(Calc!$CH$11:$CH$130),ROW(Calc!$O$11:$O$130)-ROW(INDEX(Calc!$O$11:$O$130,1,1))+1),Calc!$CJ25)),"")</f>
        <v/>
      </c>
      <c r="P22" s="139"/>
    </row>
    <row r="23" spans="2:16" s="135" customFormat="1" ht="15" customHeight="1" x14ac:dyDescent="0.25">
      <c r="B23" s="136"/>
      <c r="C23" s="200" t="str">
        <f t="array" ref="C23">IFERROR(INDEX(Calc!$O$11:$O$130,SMALL(IF((C$12=Calc!$N$11:$N$130)*(Calc!$CH$11:$CH$130),ROW(Calc!$O$11:$O$130)-ROW(INDEX(Calc!$O$11:$O$130,1,1))+1),Calc!$CJ26)),"")</f>
        <v/>
      </c>
      <c r="D23" s="201"/>
      <c r="E23" s="200" t="str">
        <f t="array" ref="E23">IFERROR(INDEX(Calc!$O$11:$O$130,SMALL(IF((E$12=Calc!$N$11:$N$130)*(Calc!$CH$11:$CH$130),ROW(Calc!$O$11:$O$130)-ROW(INDEX(Calc!$O$11:$O$130,1,1))+1),Calc!$CJ26)),"")</f>
        <v/>
      </c>
      <c r="F23" s="201"/>
      <c r="G23" s="200" t="str">
        <f t="array" ref="G23">IFERROR(INDEX(Calc!$O$11:$O$130,SMALL(IF((G$12=Calc!$N$11:$N$130)*(Calc!$CH$11:$CH$130),ROW(Calc!$O$11:$O$130)-ROW(INDEX(Calc!$O$11:$O$130,1,1))+1),Calc!$CJ26)),"")</f>
        <v/>
      </c>
      <c r="H23" s="201"/>
      <c r="I23" s="200" t="str">
        <f t="array" ref="I23">IFERROR(INDEX(Calc!$O$11:$O$130,SMALL(IF((I$12=Calc!$N$11:$N$130)*(Calc!$CH$11:$CH$130),ROW(Calc!$O$11:$O$130)-ROW(INDEX(Calc!$O$11:$O$130,1,1))+1),Calc!$CJ26)),"")</f>
        <v/>
      </c>
      <c r="J23" s="201"/>
      <c r="K23" s="200" t="str">
        <f t="array" ref="K23">IFERROR(INDEX(Calc!$O$11:$O$130,SMALL(IF((K$12=Calc!$N$11:$N$130)*(Calc!$CH$11:$CH$130),ROW(Calc!$O$11:$O$130)-ROW(INDEX(Calc!$O$11:$O$130,1,1))+1),Calc!$CJ26)),"")</f>
        <v/>
      </c>
      <c r="L23" s="201"/>
      <c r="M23" s="200" t="str">
        <f t="array" ref="M23">IFERROR(INDEX(Calc!$O$11:$O$130,SMALL(IF((M$12=Calc!$N$11:$N$130)*(Calc!$CH$11:$CH$130),ROW(Calc!$O$11:$O$130)-ROW(INDEX(Calc!$O$11:$O$130,1,1))+1),Calc!$CJ26)),"")</f>
        <v/>
      </c>
      <c r="N23" s="201"/>
      <c r="O23" s="200" t="str">
        <f t="array" ref="O23">IFERROR(INDEX(Calc!$O$11:$O$130,SMALL(IF((O$12=Calc!$N$11:$N$130)*(Calc!$CH$11:$CH$130),ROW(Calc!$O$11:$O$130)-ROW(INDEX(Calc!$O$11:$O$130,1,1))+1),Calc!$CJ26)),"")</f>
        <v/>
      </c>
      <c r="P23" s="139"/>
    </row>
    <row r="24" spans="2:16" s="1" customFormat="1" ht="9.9499999999999993" customHeight="1" x14ac:dyDescent="0.25">
      <c r="B24" s="140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2"/>
    </row>
    <row r="25" spans="2:16" s="146" customFormat="1" ht="15" customHeight="1" x14ac:dyDescent="0.25">
      <c r="B25" s="143"/>
      <c r="C25" s="72">
        <f>IFERROR(IF(LEN(O12)=0,"",IF(MONTH(O12+1)=MONTH(O12),O12+1,"")),"")</f>
        <v>45299</v>
      </c>
      <c r="D25" s="144"/>
      <c r="E25" s="72">
        <f>IFERROR(IF(LEN(C25)=0,"",IF(MONTH(C25+1)=MONTH(C25),C25+1,"")),"")</f>
        <v>45300</v>
      </c>
      <c r="F25" s="144"/>
      <c r="G25" s="72">
        <f>IFERROR(IF(LEN(E25)=0,"",IF(MONTH(E25+1)=MONTH(E25),E25+1,"")),"")</f>
        <v>45301</v>
      </c>
      <c r="H25" s="144"/>
      <c r="I25" s="72">
        <f>IFERROR(IF(LEN(G25)=0,"",IF(MONTH(G25+1)=MONTH(G25),G25+1,"")),"")</f>
        <v>45302</v>
      </c>
      <c r="J25" s="144"/>
      <c r="K25" s="72">
        <f>IFERROR(IF(LEN(I25)=0,"",IF(MONTH(I25+1)=MONTH(I25),I25+1,"")),"")</f>
        <v>45303</v>
      </c>
      <c r="L25" s="144"/>
      <c r="M25" s="72">
        <f>IFERROR(IF(LEN(K25)=0,"",IF(MONTH(K25+1)=MONTH(K25),K25+1,"")),"")</f>
        <v>45304</v>
      </c>
      <c r="N25" s="50"/>
      <c r="O25" s="72">
        <f>IFERROR(IF(LEN(M25)=0,"",IF(MONTH(M25+1)=MONTH(M25),M25+1,"")),"")</f>
        <v>45305</v>
      </c>
      <c r="P25" s="145"/>
    </row>
    <row r="26" spans="2:16" s="1" customFormat="1" ht="9.9499999999999993" customHeight="1" x14ac:dyDescent="0.25">
      <c r="B26" s="140"/>
      <c r="C26" s="147"/>
      <c r="D26" s="141"/>
      <c r="E26" s="147"/>
      <c r="F26" s="141"/>
      <c r="G26" s="147"/>
      <c r="H26" s="141"/>
      <c r="I26" s="147"/>
      <c r="J26" s="141"/>
      <c r="K26" s="147"/>
      <c r="L26" s="141"/>
      <c r="M26" s="147"/>
      <c r="N26" s="147"/>
      <c r="O26" s="147"/>
      <c r="P26" s="142"/>
    </row>
    <row r="27" spans="2:16" s="135" customFormat="1" ht="15" customHeight="1" x14ac:dyDescent="0.25">
      <c r="B27" s="136"/>
      <c r="C27" s="200" t="str">
        <f t="array" ref="C27">IFERROR(INDEX(Calc!$O$11:$O$130,SMALL(IF((C$25=Calc!$N$11:$N$130)*(Calc!$CH$11:$CH$130),ROW(Calc!$O$11:$O$130)-ROW(INDEX(Calc!$O$11:$O$130,1,1))+1),Calc!$CJ17)),"")</f>
        <v/>
      </c>
      <c r="D27" s="201"/>
      <c r="E27" s="200" t="str">
        <f t="array" ref="E27">IFERROR(INDEX(Calc!$O$11:$O$130,SMALL(IF((E$25=Calc!$N$11:$N$130)*(Calc!$CH$11:$CH$130),ROW(Calc!$O$11:$O$130)-ROW(INDEX(Calc!$O$11:$O$130,1,1))+1),Calc!$CJ17)),"")</f>
        <v/>
      </c>
      <c r="F27" s="201"/>
      <c r="G27" s="200" t="str">
        <f t="array" ref="G27">IFERROR(INDEX(Calc!$O$11:$O$130,SMALL(IF((G$25=Calc!$N$11:$N$130)*(Calc!$CH$11:$CH$130),ROW(Calc!$O$11:$O$130)-ROW(INDEX(Calc!$O$11:$O$130,1,1))+1),Calc!$CJ17)),"")</f>
        <v/>
      </c>
      <c r="H27" s="201"/>
      <c r="I27" s="200" t="str">
        <f t="array" ref="I27">IFERROR(INDEX(Calc!$O$11:$O$130,SMALL(IF((I$25=Calc!$N$11:$N$130)*(Calc!$CH$11:$CH$130),ROW(Calc!$O$11:$O$130)-ROW(INDEX(Calc!$O$11:$O$130,1,1))+1),Calc!$CJ17)),"")</f>
        <v/>
      </c>
      <c r="J27" s="201"/>
      <c r="K27" s="200" t="str">
        <f t="array" ref="K27">IFERROR(INDEX(Calc!$O$11:$O$130,SMALL(IF((K$25=Calc!$N$11:$N$130)*(Calc!$CH$11:$CH$130),ROW(Calc!$O$11:$O$130)-ROW(INDEX(Calc!$O$11:$O$130,1,1))+1),Calc!$CJ17)),"")</f>
        <v/>
      </c>
      <c r="L27" s="201"/>
      <c r="M27" s="200" t="str">
        <f t="array" ref="M27">IFERROR(INDEX(Calc!$O$11:$O$130,SMALL(IF((M$25=Calc!$N$11:$N$130)*(Calc!$CH$11:$CH$130),ROW(Calc!$O$11:$O$130)-ROW(INDEX(Calc!$O$11:$O$130,1,1))+1),Calc!$CJ17)),"")</f>
        <v/>
      </c>
      <c r="N27" s="202"/>
      <c r="O27" s="200" t="str">
        <f t="array" ref="O27">IFERROR(INDEX(Calc!$O$11:$O$130,SMALL(IF((O$25=Calc!$N$11:$N$130)*(Calc!$CH$11:$CH$130),ROW(Calc!$O$11:$O$130)-ROW(INDEX(Calc!$O$11:$O$130,1,1))+1),Calc!$CJ17)),"")</f>
        <v/>
      </c>
      <c r="P27" s="139"/>
    </row>
    <row r="28" spans="2:16" s="135" customFormat="1" ht="15" customHeight="1" x14ac:dyDescent="0.25">
      <c r="B28" s="136"/>
      <c r="C28" s="200" t="str">
        <f t="array" ref="C28">IFERROR(INDEX(Calc!$O$11:$O$130,SMALL(IF((C$25=Calc!$N$11:$N$130)*(Calc!$CH$11:$CH$130),ROW(Calc!$O$11:$O$130)-ROW(INDEX(Calc!$O$11:$O$130,1,1))+1),Calc!$CJ18)),"")</f>
        <v/>
      </c>
      <c r="D28" s="201"/>
      <c r="E28" s="200" t="str">
        <f t="array" ref="E28">IFERROR(INDEX(Calc!$O$11:$O$130,SMALL(IF((E$25=Calc!$N$11:$N$130)*(Calc!$CH$11:$CH$130),ROW(Calc!$O$11:$O$130)-ROW(INDEX(Calc!$O$11:$O$130,1,1))+1),Calc!$CJ18)),"")</f>
        <v/>
      </c>
      <c r="F28" s="201"/>
      <c r="G28" s="200" t="str">
        <f t="array" ref="G28">IFERROR(INDEX(Calc!$O$11:$O$130,SMALL(IF((G$25=Calc!$N$11:$N$130)*(Calc!$CH$11:$CH$130),ROW(Calc!$O$11:$O$130)-ROW(INDEX(Calc!$O$11:$O$130,1,1))+1),Calc!$CJ18)),"")</f>
        <v/>
      </c>
      <c r="H28" s="201"/>
      <c r="I28" s="200" t="str">
        <f t="array" ref="I28">IFERROR(INDEX(Calc!$O$11:$O$130,SMALL(IF((I$25=Calc!$N$11:$N$130)*(Calc!$CH$11:$CH$130),ROW(Calc!$O$11:$O$130)-ROW(INDEX(Calc!$O$11:$O$130,1,1))+1),Calc!$CJ18)),"")</f>
        <v/>
      </c>
      <c r="J28" s="201"/>
      <c r="K28" s="200" t="str">
        <f t="array" ref="K28">IFERROR(INDEX(Calc!$O$11:$O$130,SMALL(IF((K$25=Calc!$N$11:$N$130)*(Calc!$CH$11:$CH$130),ROW(Calc!$O$11:$O$130)-ROW(INDEX(Calc!$O$11:$O$130,1,1))+1),Calc!$CJ18)),"")</f>
        <v/>
      </c>
      <c r="L28" s="201"/>
      <c r="M28" s="200" t="str">
        <f t="array" ref="M28">IFERROR(INDEX(Calc!$O$11:$O$130,SMALL(IF((M$25=Calc!$N$11:$N$130)*(Calc!$CH$11:$CH$130),ROW(Calc!$O$11:$O$130)-ROW(INDEX(Calc!$O$11:$O$130,1,1))+1),Calc!$CJ18)),"")</f>
        <v/>
      </c>
      <c r="N28" s="202"/>
      <c r="O28" s="200" t="str">
        <f t="array" ref="O28">IFERROR(INDEX(Calc!$O$11:$O$130,SMALL(IF((O$25=Calc!$N$11:$N$130)*(Calc!$CH$11:$CH$130),ROW(Calc!$O$11:$O$130)-ROW(INDEX(Calc!$O$11:$O$130,1,1))+1),Calc!$CJ18)),"")</f>
        <v/>
      </c>
      <c r="P28" s="139"/>
    </row>
    <row r="29" spans="2:16" s="135" customFormat="1" ht="15" customHeight="1" x14ac:dyDescent="0.25">
      <c r="B29" s="136"/>
      <c r="C29" s="200" t="str">
        <f t="array" ref="C29">IFERROR(INDEX(Calc!$O$11:$O$130,SMALL(IF((C$25=Calc!$N$11:$N$130)*(Calc!$CH$11:$CH$130),ROW(Calc!$O$11:$O$130)-ROW(INDEX(Calc!$O$11:$O$130,1,1))+1),Calc!$CJ19)),"")</f>
        <v/>
      </c>
      <c r="D29" s="201"/>
      <c r="E29" s="200" t="str">
        <f t="array" ref="E29">IFERROR(INDEX(Calc!$O$11:$O$130,SMALL(IF((E$25=Calc!$N$11:$N$130)*(Calc!$CH$11:$CH$130),ROW(Calc!$O$11:$O$130)-ROW(INDEX(Calc!$O$11:$O$130,1,1))+1),Calc!$CJ19)),"")</f>
        <v/>
      </c>
      <c r="F29" s="201"/>
      <c r="G29" s="200" t="str">
        <f t="array" ref="G29">IFERROR(INDEX(Calc!$O$11:$O$130,SMALL(IF((G$25=Calc!$N$11:$N$130)*(Calc!$CH$11:$CH$130),ROW(Calc!$O$11:$O$130)-ROW(INDEX(Calc!$O$11:$O$130,1,1))+1),Calc!$CJ19)),"")</f>
        <v/>
      </c>
      <c r="H29" s="201"/>
      <c r="I29" s="200" t="str">
        <f t="array" ref="I29">IFERROR(INDEX(Calc!$O$11:$O$130,SMALL(IF((I$25=Calc!$N$11:$N$130)*(Calc!$CH$11:$CH$130),ROW(Calc!$O$11:$O$130)-ROW(INDEX(Calc!$O$11:$O$130,1,1))+1),Calc!$CJ19)),"")</f>
        <v/>
      </c>
      <c r="J29" s="201"/>
      <c r="K29" s="200" t="str">
        <f t="array" ref="K29">IFERROR(INDEX(Calc!$O$11:$O$130,SMALL(IF((K$25=Calc!$N$11:$N$130)*(Calc!$CH$11:$CH$130),ROW(Calc!$O$11:$O$130)-ROW(INDEX(Calc!$O$11:$O$130,1,1))+1),Calc!$CJ19)),"")</f>
        <v/>
      </c>
      <c r="L29" s="201"/>
      <c r="M29" s="200" t="str">
        <f t="array" ref="M29">IFERROR(INDEX(Calc!$O$11:$O$130,SMALL(IF((M$25=Calc!$N$11:$N$130)*(Calc!$CH$11:$CH$130),ROW(Calc!$O$11:$O$130)-ROW(INDEX(Calc!$O$11:$O$130,1,1))+1),Calc!$CJ19)),"")</f>
        <v/>
      </c>
      <c r="N29" s="202"/>
      <c r="O29" s="200" t="str">
        <f t="array" ref="O29">IFERROR(INDEX(Calc!$O$11:$O$130,SMALL(IF((O$25=Calc!$N$11:$N$130)*(Calc!$CH$11:$CH$130),ROW(Calc!$O$11:$O$130)-ROW(INDEX(Calc!$O$11:$O$130,1,1))+1),Calc!$CJ19)),"")</f>
        <v/>
      </c>
      <c r="P29" s="139"/>
    </row>
    <row r="30" spans="2:16" s="135" customFormat="1" ht="15" customHeight="1" x14ac:dyDescent="0.25">
      <c r="B30" s="136"/>
      <c r="C30" s="200" t="str">
        <f t="array" ref="C30">IFERROR(INDEX(Calc!$O$11:$O$130,SMALL(IF((C$25=Calc!$N$11:$N$130)*(Calc!$CH$11:$CH$130),ROW(Calc!$O$11:$O$130)-ROW(INDEX(Calc!$O$11:$O$130,1,1))+1),Calc!$CJ20)),"")</f>
        <v/>
      </c>
      <c r="D30" s="201"/>
      <c r="E30" s="200" t="str">
        <f t="array" ref="E30">IFERROR(INDEX(Calc!$O$11:$O$130,SMALL(IF((E$25=Calc!$N$11:$N$130)*(Calc!$CH$11:$CH$130),ROW(Calc!$O$11:$O$130)-ROW(INDEX(Calc!$O$11:$O$130,1,1))+1),Calc!$CJ20)),"")</f>
        <v/>
      </c>
      <c r="F30" s="201"/>
      <c r="G30" s="200" t="str">
        <f t="array" ref="G30">IFERROR(INDEX(Calc!$O$11:$O$130,SMALL(IF((G$25=Calc!$N$11:$N$130)*(Calc!$CH$11:$CH$130),ROW(Calc!$O$11:$O$130)-ROW(INDEX(Calc!$O$11:$O$130,1,1))+1),Calc!$CJ20)),"")</f>
        <v/>
      </c>
      <c r="H30" s="201"/>
      <c r="I30" s="200" t="str">
        <f t="array" ref="I30">IFERROR(INDEX(Calc!$O$11:$O$130,SMALL(IF((I$25=Calc!$N$11:$N$130)*(Calc!$CH$11:$CH$130),ROW(Calc!$O$11:$O$130)-ROW(INDEX(Calc!$O$11:$O$130,1,1))+1),Calc!$CJ20)),"")</f>
        <v/>
      </c>
      <c r="J30" s="201"/>
      <c r="K30" s="200" t="str">
        <f t="array" ref="K30">IFERROR(INDEX(Calc!$O$11:$O$130,SMALL(IF((K$25=Calc!$N$11:$N$130)*(Calc!$CH$11:$CH$130),ROW(Calc!$O$11:$O$130)-ROW(INDEX(Calc!$O$11:$O$130,1,1))+1),Calc!$CJ20)),"")</f>
        <v/>
      </c>
      <c r="L30" s="201"/>
      <c r="M30" s="200" t="str">
        <f t="array" ref="M30">IFERROR(INDEX(Calc!$O$11:$O$130,SMALL(IF((M$25=Calc!$N$11:$N$130)*(Calc!$CH$11:$CH$130),ROW(Calc!$O$11:$O$130)-ROW(INDEX(Calc!$O$11:$O$130,1,1))+1),Calc!$CJ20)),"")</f>
        <v/>
      </c>
      <c r="N30" s="202"/>
      <c r="O30" s="200" t="str">
        <f t="array" ref="O30">IFERROR(INDEX(Calc!$O$11:$O$130,SMALL(IF((O$25=Calc!$N$11:$N$130)*(Calc!$CH$11:$CH$130),ROW(Calc!$O$11:$O$130)-ROW(INDEX(Calc!$O$11:$O$130,1,1))+1),Calc!$CJ20)),"")</f>
        <v/>
      </c>
      <c r="P30" s="139"/>
    </row>
    <row r="31" spans="2:16" s="135" customFormat="1" ht="15" customHeight="1" x14ac:dyDescent="0.25">
      <c r="B31" s="136"/>
      <c r="C31" s="200" t="str">
        <f t="array" ref="C31">IFERROR(INDEX(Calc!$O$11:$O$130,SMALL(IF((C$25=Calc!$N$11:$N$130)*(Calc!$CH$11:$CH$130),ROW(Calc!$O$11:$O$130)-ROW(INDEX(Calc!$O$11:$O$130,1,1))+1),Calc!$CJ21)),"")</f>
        <v/>
      </c>
      <c r="D31" s="201"/>
      <c r="E31" s="200" t="str">
        <f t="array" ref="E31">IFERROR(INDEX(Calc!$O$11:$O$130,SMALL(IF((E$25=Calc!$N$11:$N$130)*(Calc!$CH$11:$CH$130),ROW(Calc!$O$11:$O$130)-ROW(INDEX(Calc!$O$11:$O$130,1,1))+1),Calc!$CJ21)),"")</f>
        <v/>
      </c>
      <c r="F31" s="201"/>
      <c r="G31" s="200" t="str">
        <f t="array" ref="G31">IFERROR(INDEX(Calc!$O$11:$O$130,SMALL(IF((G$25=Calc!$N$11:$N$130)*(Calc!$CH$11:$CH$130),ROW(Calc!$O$11:$O$130)-ROW(INDEX(Calc!$O$11:$O$130,1,1))+1),Calc!$CJ21)),"")</f>
        <v/>
      </c>
      <c r="H31" s="201"/>
      <c r="I31" s="200" t="str">
        <f t="array" ref="I31">IFERROR(INDEX(Calc!$O$11:$O$130,SMALL(IF((I$25=Calc!$N$11:$N$130)*(Calc!$CH$11:$CH$130),ROW(Calc!$O$11:$O$130)-ROW(INDEX(Calc!$O$11:$O$130,1,1))+1),Calc!$CJ21)),"")</f>
        <v/>
      </c>
      <c r="J31" s="201"/>
      <c r="K31" s="200" t="str">
        <f t="array" ref="K31">IFERROR(INDEX(Calc!$O$11:$O$130,SMALL(IF((K$25=Calc!$N$11:$N$130)*(Calc!$CH$11:$CH$130),ROW(Calc!$O$11:$O$130)-ROW(INDEX(Calc!$O$11:$O$130,1,1))+1),Calc!$CJ21)),"")</f>
        <v/>
      </c>
      <c r="L31" s="201"/>
      <c r="M31" s="200" t="str">
        <f t="array" ref="M31">IFERROR(INDEX(Calc!$O$11:$O$130,SMALL(IF((M$25=Calc!$N$11:$N$130)*(Calc!$CH$11:$CH$130),ROW(Calc!$O$11:$O$130)-ROW(INDEX(Calc!$O$11:$O$130,1,1))+1),Calc!$CJ21)),"")</f>
        <v/>
      </c>
      <c r="N31" s="202"/>
      <c r="O31" s="200" t="str">
        <f t="array" ref="O31">IFERROR(INDEX(Calc!$O$11:$O$130,SMALL(IF((O$25=Calc!$N$11:$N$130)*(Calc!$CH$11:$CH$130),ROW(Calc!$O$11:$O$130)-ROW(INDEX(Calc!$O$11:$O$130,1,1))+1),Calc!$CJ21)),"")</f>
        <v/>
      </c>
      <c r="P31" s="139"/>
    </row>
    <row r="32" spans="2:16" s="135" customFormat="1" ht="15" customHeight="1" x14ac:dyDescent="0.25">
      <c r="B32" s="136"/>
      <c r="C32" s="200" t="str">
        <f t="array" ref="C32">IFERROR(INDEX(Calc!$O$11:$O$130,SMALL(IF((C$25=Calc!$N$11:$N$130)*(Calc!$CH$11:$CH$130),ROW(Calc!$O$11:$O$130)-ROW(INDEX(Calc!$O$11:$O$130,1,1))+1),Calc!$CJ22)),"")</f>
        <v/>
      </c>
      <c r="D32" s="201"/>
      <c r="E32" s="200" t="str">
        <f t="array" ref="E32">IFERROR(INDEX(Calc!$O$11:$O$130,SMALL(IF((E$25=Calc!$N$11:$N$130)*(Calc!$CH$11:$CH$130),ROW(Calc!$O$11:$O$130)-ROW(INDEX(Calc!$O$11:$O$130,1,1))+1),Calc!$CJ22)),"")</f>
        <v/>
      </c>
      <c r="F32" s="201"/>
      <c r="G32" s="200" t="str">
        <f t="array" ref="G32">IFERROR(INDEX(Calc!$O$11:$O$130,SMALL(IF((G$25=Calc!$N$11:$N$130)*(Calc!$CH$11:$CH$130),ROW(Calc!$O$11:$O$130)-ROW(INDEX(Calc!$O$11:$O$130,1,1))+1),Calc!$CJ22)),"")</f>
        <v/>
      </c>
      <c r="H32" s="201"/>
      <c r="I32" s="200" t="str">
        <f t="array" ref="I32">IFERROR(INDEX(Calc!$O$11:$O$130,SMALL(IF((I$25=Calc!$N$11:$N$130)*(Calc!$CH$11:$CH$130),ROW(Calc!$O$11:$O$130)-ROW(INDEX(Calc!$O$11:$O$130,1,1))+1),Calc!$CJ22)),"")</f>
        <v/>
      </c>
      <c r="J32" s="201"/>
      <c r="K32" s="200" t="str">
        <f t="array" ref="K32">IFERROR(INDEX(Calc!$O$11:$O$130,SMALL(IF((K$25=Calc!$N$11:$N$130)*(Calc!$CH$11:$CH$130),ROW(Calc!$O$11:$O$130)-ROW(INDEX(Calc!$O$11:$O$130,1,1))+1),Calc!$CJ22)),"")</f>
        <v/>
      </c>
      <c r="L32" s="201"/>
      <c r="M32" s="200" t="str">
        <f t="array" ref="M32">IFERROR(INDEX(Calc!$O$11:$O$130,SMALL(IF((M$25=Calc!$N$11:$N$130)*(Calc!$CH$11:$CH$130),ROW(Calc!$O$11:$O$130)-ROW(INDEX(Calc!$O$11:$O$130,1,1))+1),Calc!$CJ22)),"")</f>
        <v/>
      </c>
      <c r="N32" s="202"/>
      <c r="O32" s="200" t="str">
        <f t="array" ref="O32">IFERROR(INDEX(Calc!$O$11:$O$130,SMALL(IF((O$25=Calc!$N$11:$N$130)*(Calc!$CH$11:$CH$130),ROW(Calc!$O$11:$O$130)-ROW(INDEX(Calc!$O$11:$O$130,1,1))+1),Calc!$CJ22)),"")</f>
        <v/>
      </c>
      <c r="P32" s="139"/>
    </row>
    <row r="33" spans="2:16" s="135" customFormat="1" ht="15" customHeight="1" x14ac:dyDescent="0.25">
      <c r="B33" s="136"/>
      <c r="C33" s="200" t="str">
        <f t="array" ref="C33">IFERROR(INDEX(Calc!$O$11:$O$130,SMALL(IF((C$25=Calc!$N$11:$N$130)*(Calc!$CH$11:$CH$130),ROW(Calc!$O$11:$O$130)-ROW(INDEX(Calc!$O$11:$O$130,1,1))+1),Calc!$CJ23)),"")</f>
        <v/>
      </c>
      <c r="D33" s="201"/>
      <c r="E33" s="200" t="str">
        <f t="array" ref="E33">IFERROR(INDEX(Calc!$O$11:$O$130,SMALL(IF((E$25=Calc!$N$11:$N$130)*(Calc!$CH$11:$CH$130),ROW(Calc!$O$11:$O$130)-ROW(INDEX(Calc!$O$11:$O$130,1,1))+1),Calc!$CJ23)),"")</f>
        <v/>
      </c>
      <c r="F33" s="201"/>
      <c r="G33" s="200" t="str">
        <f t="array" ref="G33">IFERROR(INDEX(Calc!$O$11:$O$130,SMALL(IF((G$25=Calc!$N$11:$N$130)*(Calc!$CH$11:$CH$130),ROW(Calc!$O$11:$O$130)-ROW(INDEX(Calc!$O$11:$O$130,1,1))+1),Calc!$CJ23)),"")</f>
        <v/>
      </c>
      <c r="H33" s="201"/>
      <c r="I33" s="200" t="str">
        <f t="array" ref="I33">IFERROR(INDEX(Calc!$O$11:$O$130,SMALL(IF((I$25=Calc!$N$11:$N$130)*(Calc!$CH$11:$CH$130),ROW(Calc!$O$11:$O$130)-ROW(INDEX(Calc!$O$11:$O$130,1,1))+1),Calc!$CJ23)),"")</f>
        <v/>
      </c>
      <c r="J33" s="201"/>
      <c r="K33" s="200" t="str">
        <f t="array" ref="K33">IFERROR(INDEX(Calc!$O$11:$O$130,SMALL(IF((K$25=Calc!$N$11:$N$130)*(Calc!$CH$11:$CH$130),ROW(Calc!$O$11:$O$130)-ROW(INDEX(Calc!$O$11:$O$130,1,1))+1),Calc!$CJ23)),"")</f>
        <v/>
      </c>
      <c r="L33" s="201"/>
      <c r="M33" s="200" t="str">
        <f t="array" ref="M33">IFERROR(INDEX(Calc!$O$11:$O$130,SMALL(IF((M$25=Calc!$N$11:$N$130)*(Calc!$CH$11:$CH$130),ROW(Calc!$O$11:$O$130)-ROW(INDEX(Calc!$O$11:$O$130,1,1))+1),Calc!$CJ23)),"")</f>
        <v/>
      </c>
      <c r="N33" s="202"/>
      <c r="O33" s="200" t="str">
        <f t="array" ref="O33">IFERROR(INDEX(Calc!$O$11:$O$130,SMALL(IF((O$25=Calc!$N$11:$N$130)*(Calc!$CH$11:$CH$130),ROW(Calc!$O$11:$O$130)-ROW(INDEX(Calc!$O$11:$O$130,1,1))+1),Calc!$CJ23)),"")</f>
        <v/>
      </c>
      <c r="P33" s="139"/>
    </row>
    <row r="34" spans="2:16" s="135" customFormat="1" ht="15" customHeight="1" x14ac:dyDescent="0.25">
      <c r="B34" s="136"/>
      <c r="C34" s="200" t="str">
        <f t="array" ref="C34">IFERROR(INDEX(Calc!$O$11:$O$130,SMALL(IF((C$25=Calc!$N$11:$N$130)*(Calc!$CH$11:$CH$130),ROW(Calc!$O$11:$O$130)-ROW(INDEX(Calc!$O$11:$O$130,1,1))+1),Calc!$CJ24)),"")</f>
        <v/>
      </c>
      <c r="D34" s="201"/>
      <c r="E34" s="200" t="str">
        <f t="array" ref="E34">IFERROR(INDEX(Calc!$O$11:$O$130,SMALL(IF((E$25=Calc!$N$11:$N$130)*(Calc!$CH$11:$CH$130),ROW(Calc!$O$11:$O$130)-ROW(INDEX(Calc!$O$11:$O$130,1,1))+1),Calc!$CJ24)),"")</f>
        <v/>
      </c>
      <c r="F34" s="201"/>
      <c r="G34" s="200" t="str">
        <f t="array" ref="G34">IFERROR(INDEX(Calc!$O$11:$O$130,SMALL(IF((G$25=Calc!$N$11:$N$130)*(Calc!$CH$11:$CH$130),ROW(Calc!$O$11:$O$130)-ROW(INDEX(Calc!$O$11:$O$130,1,1))+1),Calc!$CJ24)),"")</f>
        <v/>
      </c>
      <c r="H34" s="201"/>
      <c r="I34" s="200" t="str">
        <f t="array" ref="I34">IFERROR(INDEX(Calc!$O$11:$O$130,SMALL(IF((I$25=Calc!$N$11:$N$130)*(Calc!$CH$11:$CH$130),ROW(Calc!$O$11:$O$130)-ROW(INDEX(Calc!$O$11:$O$130,1,1))+1),Calc!$CJ24)),"")</f>
        <v/>
      </c>
      <c r="J34" s="201"/>
      <c r="K34" s="200" t="str">
        <f t="array" ref="K34">IFERROR(INDEX(Calc!$O$11:$O$130,SMALL(IF((K$25=Calc!$N$11:$N$130)*(Calc!$CH$11:$CH$130),ROW(Calc!$O$11:$O$130)-ROW(INDEX(Calc!$O$11:$O$130,1,1))+1),Calc!$CJ24)),"")</f>
        <v/>
      </c>
      <c r="L34" s="201"/>
      <c r="M34" s="200" t="str">
        <f t="array" ref="M34">IFERROR(INDEX(Calc!$O$11:$O$130,SMALL(IF((M$25=Calc!$N$11:$N$130)*(Calc!$CH$11:$CH$130),ROW(Calc!$O$11:$O$130)-ROW(INDEX(Calc!$O$11:$O$130,1,1))+1),Calc!$CJ24)),"")</f>
        <v/>
      </c>
      <c r="N34" s="202"/>
      <c r="O34" s="200" t="str">
        <f t="array" ref="O34">IFERROR(INDEX(Calc!$O$11:$O$130,SMALL(IF((O$25=Calc!$N$11:$N$130)*(Calc!$CH$11:$CH$130),ROW(Calc!$O$11:$O$130)-ROW(INDEX(Calc!$O$11:$O$130,1,1))+1),Calc!$CJ24)),"")</f>
        <v/>
      </c>
      <c r="P34" s="139"/>
    </row>
    <row r="35" spans="2:16" s="135" customFormat="1" ht="15" customHeight="1" x14ac:dyDescent="0.25">
      <c r="B35" s="136"/>
      <c r="C35" s="200" t="str">
        <f t="array" ref="C35">IFERROR(INDEX(Calc!$O$11:$O$130,SMALL(IF((C$25=Calc!$N$11:$N$130)*(Calc!$CH$11:$CH$130),ROW(Calc!$O$11:$O$130)-ROW(INDEX(Calc!$O$11:$O$130,1,1))+1),Calc!$CJ25)),"")</f>
        <v/>
      </c>
      <c r="D35" s="201"/>
      <c r="E35" s="200" t="str">
        <f t="array" ref="E35">IFERROR(INDEX(Calc!$O$11:$O$130,SMALL(IF((E$25=Calc!$N$11:$N$130)*(Calc!$CH$11:$CH$130),ROW(Calc!$O$11:$O$130)-ROW(INDEX(Calc!$O$11:$O$130,1,1))+1),Calc!$CJ25)),"")</f>
        <v/>
      </c>
      <c r="F35" s="201"/>
      <c r="G35" s="200" t="str">
        <f t="array" ref="G35">IFERROR(INDEX(Calc!$O$11:$O$130,SMALL(IF((G$25=Calc!$N$11:$N$130)*(Calc!$CH$11:$CH$130),ROW(Calc!$O$11:$O$130)-ROW(INDEX(Calc!$O$11:$O$130,1,1))+1),Calc!$CJ25)),"")</f>
        <v/>
      </c>
      <c r="H35" s="201"/>
      <c r="I35" s="200" t="str">
        <f t="array" ref="I35">IFERROR(INDEX(Calc!$O$11:$O$130,SMALL(IF((I$25=Calc!$N$11:$N$130)*(Calc!$CH$11:$CH$130),ROW(Calc!$O$11:$O$130)-ROW(INDEX(Calc!$O$11:$O$130,1,1))+1),Calc!$CJ25)),"")</f>
        <v/>
      </c>
      <c r="J35" s="201"/>
      <c r="K35" s="200" t="str">
        <f t="array" ref="K35">IFERROR(INDEX(Calc!$O$11:$O$130,SMALL(IF((K$25=Calc!$N$11:$N$130)*(Calc!$CH$11:$CH$130),ROW(Calc!$O$11:$O$130)-ROW(INDEX(Calc!$O$11:$O$130,1,1))+1),Calc!$CJ25)),"")</f>
        <v/>
      </c>
      <c r="L35" s="201"/>
      <c r="M35" s="200" t="str">
        <f t="array" ref="M35">IFERROR(INDEX(Calc!$O$11:$O$130,SMALL(IF((M$25=Calc!$N$11:$N$130)*(Calc!$CH$11:$CH$130),ROW(Calc!$O$11:$O$130)-ROW(INDEX(Calc!$O$11:$O$130,1,1))+1),Calc!$CJ25)),"")</f>
        <v/>
      </c>
      <c r="N35" s="202"/>
      <c r="O35" s="200" t="str">
        <f t="array" ref="O35">IFERROR(INDEX(Calc!$O$11:$O$130,SMALL(IF((O$25=Calc!$N$11:$N$130)*(Calc!$CH$11:$CH$130),ROW(Calc!$O$11:$O$130)-ROW(INDEX(Calc!$O$11:$O$130,1,1))+1),Calc!$CJ25)),"")</f>
        <v/>
      </c>
      <c r="P35" s="139"/>
    </row>
    <row r="36" spans="2:16" s="135" customFormat="1" ht="15" customHeight="1" x14ac:dyDescent="0.25">
      <c r="B36" s="136"/>
      <c r="C36" s="200" t="str">
        <f t="array" ref="C36">IFERROR(INDEX(Calc!$O$11:$O$130,SMALL(IF((C$25=Calc!$N$11:$N$130)*(Calc!$CH$11:$CH$130),ROW(Calc!$O$11:$O$130)-ROW(INDEX(Calc!$O$11:$O$130,1,1))+1),Calc!$CJ26)),"")</f>
        <v/>
      </c>
      <c r="D36" s="201"/>
      <c r="E36" s="200" t="str">
        <f t="array" ref="E36">IFERROR(INDEX(Calc!$O$11:$O$130,SMALL(IF((E$25=Calc!$N$11:$N$130)*(Calc!$CH$11:$CH$130),ROW(Calc!$O$11:$O$130)-ROW(INDEX(Calc!$O$11:$O$130,1,1))+1),Calc!$CJ26)),"")</f>
        <v/>
      </c>
      <c r="F36" s="201"/>
      <c r="G36" s="200" t="str">
        <f t="array" ref="G36">IFERROR(INDEX(Calc!$O$11:$O$130,SMALL(IF((G$25=Calc!$N$11:$N$130)*(Calc!$CH$11:$CH$130),ROW(Calc!$O$11:$O$130)-ROW(INDEX(Calc!$O$11:$O$130,1,1))+1),Calc!$CJ26)),"")</f>
        <v/>
      </c>
      <c r="H36" s="201"/>
      <c r="I36" s="200" t="str">
        <f t="array" ref="I36">IFERROR(INDEX(Calc!$O$11:$O$130,SMALL(IF((I$25=Calc!$N$11:$N$130)*(Calc!$CH$11:$CH$130),ROW(Calc!$O$11:$O$130)-ROW(INDEX(Calc!$O$11:$O$130,1,1))+1),Calc!$CJ26)),"")</f>
        <v/>
      </c>
      <c r="J36" s="201"/>
      <c r="K36" s="200" t="str">
        <f t="array" ref="K36">IFERROR(INDEX(Calc!$O$11:$O$130,SMALL(IF((K$25=Calc!$N$11:$N$130)*(Calc!$CH$11:$CH$130),ROW(Calc!$O$11:$O$130)-ROW(INDEX(Calc!$O$11:$O$130,1,1))+1),Calc!$CJ26)),"")</f>
        <v/>
      </c>
      <c r="L36" s="201"/>
      <c r="M36" s="200" t="str">
        <f t="array" ref="M36">IFERROR(INDEX(Calc!$O$11:$O$130,SMALL(IF((M$25=Calc!$N$11:$N$130)*(Calc!$CH$11:$CH$130),ROW(Calc!$O$11:$O$130)-ROW(INDEX(Calc!$O$11:$O$130,1,1))+1),Calc!$CJ26)),"")</f>
        <v/>
      </c>
      <c r="N36" s="202"/>
      <c r="O36" s="200" t="str">
        <f t="array" ref="O36">IFERROR(INDEX(Calc!$O$11:$O$130,SMALL(IF((O$25=Calc!$N$11:$N$130)*(Calc!$CH$11:$CH$130),ROW(Calc!$O$11:$O$130)-ROW(INDEX(Calc!$O$11:$O$130,1,1))+1),Calc!$CJ26)),"")</f>
        <v/>
      </c>
      <c r="P36" s="139"/>
    </row>
    <row r="37" spans="2:16" s="135" customFormat="1" ht="9.9499999999999993" customHeight="1" x14ac:dyDescent="0.25">
      <c r="B37" s="136"/>
      <c r="C37" s="47"/>
      <c r="D37" s="138"/>
      <c r="E37" s="47"/>
      <c r="F37" s="138"/>
      <c r="G37" s="47"/>
      <c r="H37" s="138"/>
      <c r="I37" s="47"/>
      <c r="J37" s="138"/>
      <c r="K37" s="47"/>
      <c r="L37" s="138"/>
      <c r="M37" s="47"/>
      <c r="N37" s="49"/>
      <c r="O37" s="47"/>
      <c r="P37" s="139"/>
    </row>
    <row r="38" spans="2:16" s="146" customFormat="1" ht="15" customHeight="1" x14ac:dyDescent="0.25">
      <c r="B38" s="143"/>
      <c r="C38" s="72">
        <f>IFERROR(IF(LEN(O25)=0,"",IF(MONTH(O25+1)=MONTH(O25),O25+1,"")),"")</f>
        <v>45306</v>
      </c>
      <c r="D38" s="144"/>
      <c r="E38" s="72">
        <f>IFERROR(IF(LEN(C38)=0,"",IF(MONTH(C38+1)=MONTH(C38),C38+1,"")),"")</f>
        <v>45307</v>
      </c>
      <c r="F38" s="144"/>
      <c r="G38" s="72">
        <f>IFERROR(IF(LEN(E38)=0,"",IF(MONTH(E38+1)=MONTH(E38),E38+1,"")),"")</f>
        <v>45308</v>
      </c>
      <c r="H38" s="144"/>
      <c r="I38" s="72">
        <f>IFERROR(IF(LEN(G38)=0,"",IF(MONTH(G38+1)=MONTH(G38),G38+1,"")),"")</f>
        <v>45309</v>
      </c>
      <c r="J38" s="144"/>
      <c r="K38" s="72">
        <f>IFERROR(IF(LEN(I38)=0,"",IF(MONTH(I38+1)=MONTH(I38),I38+1,"")),"")</f>
        <v>45310</v>
      </c>
      <c r="L38" s="144"/>
      <c r="M38" s="72">
        <f>IFERROR(IF(LEN(K38)=0,"",IF(MONTH(K38+1)=MONTH(K38),K38+1,"")),"")</f>
        <v>45311</v>
      </c>
      <c r="N38" s="50"/>
      <c r="O38" s="72">
        <f>IFERROR(IF(LEN(M38)=0,"",IF(MONTH(M38+1)=MONTH(M38),M38+1,"")),"")</f>
        <v>45312</v>
      </c>
      <c r="P38" s="145"/>
    </row>
    <row r="39" spans="2:16" s="1" customFormat="1" ht="9.9499999999999993" customHeight="1" x14ac:dyDescent="0.25">
      <c r="B39" s="140"/>
      <c r="C39" s="147"/>
      <c r="D39" s="141"/>
      <c r="E39" s="147"/>
      <c r="F39" s="141"/>
      <c r="G39" s="147"/>
      <c r="H39" s="141"/>
      <c r="I39" s="147"/>
      <c r="J39" s="141"/>
      <c r="K39" s="147"/>
      <c r="L39" s="141"/>
      <c r="M39" s="147"/>
      <c r="N39" s="147"/>
      <c r="O39" s="147"/>
      <c r="P39" s="142"/>
    </row>
    <row r="40" spans="2:16" s="135" customFormat="1" ht="15" customHeight="1" x14ac:dyDescent="0.25">
      <c r="B40" s="136"/>
      <c r="C40" s="200" t="str">
        <f t="array" ref="C40">IFERROR(INDEX(Calc!$O$11:$O$130,SMALL(IF((C$38=Calc!$N$11:$N$130)*(Calc!$CH$11:$CH$130),ROW(Calc!$O$11:$O$130)-ROW(INDEX(Calc!$O$11:$O$130,1,1))+1),Calc!$CJ17)),"")</f>
        <v>Subscriptions - $20</v>
      </c>
      <c r="D40" s="201"/>
      <c r="E40" s="200" t="str">
        <f t="array" ref="E40">IFERROR(INDEX(Calc!$O$11:$O$130,SMALL(IF((E$38=Calc!$N$11:$N$130)*(Calc!$CH$11:$CH$130),ROW(Calc!$O$11:$O$130)-ROW(INDEX(Calc!$O$11:$O$130,1,1))+1),Calc!$CJ17)),"")</f>
        <v/>
      </c>
      <c r="F40" s="201"/>
      <c r="G40" s="200" t="str">
        <f t="array" ref="G40">IFERROR(INDEX(Calc!$O$11:$O$130,SMALL(IF((G$38=Calc!$N$11:$N$130)*(Calc!$CH$11:$CH$130),ROW(Calc!$O$11:$O$130)-ROW(INDEX(Calc!$O$11:$O$130,1,1))+1),Calc!$CJ17)),"")</f>
        <v/>
      </c>
      <c r="H40" s="201"/>
      <c r="I40" s="200" t="str">
        <f t="array" ref="I40">IFERROR(INDEX(Calc!$O$11:$O$130,SMALL(IF((I$38=Calc!$N$11:$N$130)*(Calc!$CH$11:$CH$130),ROW(Calc!$O$11:$O$130)-ROW(INDEX(Calc!$O$11:$O$130,1,1))+1),Calc!$CJ17)),"")</f>
        <v/>
      </c>
      <c r="J40" s="201"/>
      <c r="K40" s="200" t="str">
        <f t="array" ref="K40">IFERROR(INDEX(Calc!$O$11:$O$130,SMALL(IF((K$38=Calc!$N$11:$N$130)*(Calc!$CH$11:$CH$130),ROW(Calc!$O$11:$O$130)-ROW(INDEX(Calc!$O$11:$O$130,1,1))+1),Calc!$CJ17)),"")</f>
        <v/>
      </c>
      <c r="L40" s="201"/>
      <c r="M40" s="200" t="str">
        <f t="array" ref="M40">IFERROR(INDEX(Calc!$O$11:$O$130,SMALL(IF((M$38=Calc!$N$11:$N$130)*(Calc!$CH$11:$CH$130),ROW(Calc!$O$11:$O$130)-ROW(INDEX(Calc!$O$11:$O$130,1,1))+1),Calc!$CJ17)),"")</f>
        <v/>
      </c>
      <c r="N40" s="202"/>
      <c r="O40" s="200" t="str">
        <f t="array" ref="O40">IFERROR(INDEX(Calc!$O$11:$O$130,SMALL(IF((O$38=Calc!$N$11:$N$130)*(Calc!$CH$11:$CH$130),ROW(Calc!$O$11:$O$130)-ROW(INDEX(Calc!$O$11:$O$130,1,1))+1),Calc!$CJ17)),"")</f>
        <v/>
      </c>
      <c r="P40" s="139"/>
    </row>
    <row r="41" spans="2:16" s="135" customFormat="1" ht="15" customHeight="1" x14ac:dyDescent="0.25">
      <c r="B41" s="136"/>
      <c r="C41" s="200" t="str">
        <f t="array" ref="C41">IFERROR(INDEX(Calc!$O$11:$O$130,SMALL(IF((C$38=Calc!$N$11:$N$130)*(Calc!$CH$11:$CH$130),ROW(Calc!$O$11:$O$130)-ROW(INDEX(Calc!$O$11:$O$130,1,1))+1),Calc!$CJ18)),"")</f>
        <v>Subscriptions - $10</v>
      </c>
      <c r="D41" s="201"/>
      <c r="E41" s="200" t="str">
        <f t="array" ref="E41">IFERROR(INDEX(Calc!$O$11:$O$130,SMALL(IF((E$38=Calc!$N$11:$N$130)*(Calc!$CH$11:$CH$130),ROW(Calc!$O$11:$O$130)-ROW(INDEX(Calc!$O$11:$O$130,1,1))+1),Calc!$CJ18)),"")</f>
        <v/>
      </c>
      <c r="F41" s="201"/>
      <c r="G41" s="200" t="str">
        <f t="array" ref="G41">IFERROR(INDEX(Calc!$O$11:$O$130,SMALL(IF((G$38=Calc!$N$11:$N$130)*(Calc!$CH$11:$CH$130),ROW(Calc!$O$11:$O$130)-ROW(INDEX(Calc!$O$11:$O$130,1,1))+1),Calc!$CJ18)),"")</f>
        <v/>
      </c>
      <c r="H41" s="201"/>
      <c r="I41" s="200" t="str">
        <f t="array" ref="I41">IFERROR(INDEX(Calc!$O$11:$O$130,SMALL(IF((I$38=Calc!$N$11:$N$130)*(Calc!$CH$11:$CH$130),ROW(Calc!$O$11:$O$130)-ROW(INDEX(Calc!$O$11:$O$130,1,1))+1),Calc!$CJ18)),"")</f>
        <v/>
      </c>
      <c r="J41" s="201"/>
      <c r="K41" s="200" t="str">
        <f t="array" ref="K41">IFERROR(INDEX(Calc!$O$11:$O$130,SMALL(IF((K$38=Calc!$N$11:$N$130)*(Calc!$CH$11:$CH$130),ROW(Calc!$O$11:$O$130)-ROW(INDEX(Calc!$O$11:$O$130,1,1))+1),Calc!$CJ18)),"")</f>
        <v/>
      </c>
      <c r="L41" s="201"/>
      <c r="M41" s="200" t="str">
        <f t="array" ref="M41">IFERROR(INDEX(Calc!$O$11:$O$130,SMALL(IF((M$38=Calc!$N$11:$N$130)*(Calc!$CH$11:$CH$130),ROW(Calc!$O$11:$O$130)-ROW(INDEX(Calc!$O$11:$O$130,1,1))+1),Calc!$CJ18)),"")</f>
        <v/>
      </c>
      <c r="N41" s="202"/>
      <c r="O41" s="200" t="str">
        <f t="array" ref="O41">IFERROR(INDEX(Calc!$O$11:$O$130,SMALL(IF((O$38=Calc!$N$11:$N$130)*(Calc!$CH$11:$CH$130),ROW(Calc!$O$11:$O$130)-ROW(INDEX(Calc!$O$11:$O$130,1,1))+1),Calc!$CJ18)),"")</f>
        <v/>
      </c>
      <c r="P41" s="139"/>
    </row>
    <row r="42" spans="2:16" s="135" customFormat="1" ht="15" customHeight="1" x14ac:dyDescent="0.25">
      <c r="B42" s="136"/>
      <c r="C42" s="200" t="str">
        <f t="array" ref="C42">IFERROR(INDEX(Calc!$O$11:$O$130,SMALL(IF((C$38=Calc!$N$11:$N$130)*(Calc!$CH$11:$CH$130),ROW(Calc!$O$11:$O$130)-ROW(INDEX(Calc!$O$11:$O$130,1,1))+1),Calc!$CJ19)),"")</f>
        <v/>
      </c>
      <c r="D42" s="201"/>
      <c r="E42" s="200" t="str">
        <f t="array" ref="E42">IFERROR(INDEX(Calc!$O$11:$O$130,SMALL(IF((E$38=Calc!$N$11:$N$130)*(Calc!$CH$11:$CH$130),ROW(Calc!$O$11:$O$130)-ROW(INDEX(Calc!$O$11:$O$130,1,1))+1),Calc!$CJ19)),"")</f>
        <v/>
      </c>
      <c r="F42" s="201"/>
      <c r="G42" s="200" t="str">
        <f t="array" ref="G42">IFERROR(INDEX(Calc!$O$11:$O$130,SMALL(IF((G$38=Calc!$N$11:$N$130)*(Calc!$CH$11:$CH$130),ROW(Calc!$O$11:$O$130)-ROW(INDEX(Calc!$O$11:$O$130,1,1))+1),Calc!$CJ19)),"")</f>
        <v/>
      </c>
      <c r="H42" s="201"/>
      <c r="I42" s="200" t="str">
        <f t="array" ref="I42">IFERROR(INDEX(Calc!$O$11:$O$130,SMALL(IF((I$38=Calc!$N$11:$N$130)*(Calc!$CH$11:$CH$130),ROW(Calc!$O$11:$O$130)-ROW(INDEX(Calc!$O$11:$O$130,1,1))+1),Calc!$CJ19)),"")</f>
        <v/>
      </c>
      <c r="J42" s="201"/>
      <c r="K42" s="200" t="str">
        <f t="array" ref="K42">IFERROR(INDEX(Calc!$O$11:$O$130,SMALL(IF((K$38=Calc!$N$11:$N$130)*(Calc!$CH$11:$CH$130),ROW(Calc!$O$11:$O$130)-ROW(INDEX(Calc!$O$11:$O$130,1,1))+1),Calc!$CJ19)),"")</f>
        <v/>
      </c>
      <c r="L42" s="201"/>
      <c r="M42" s="200" t="str">
        <f t="array" ref="M42">IFERROR(INDEX(Calc!$O$11:$O$130,SMALL(IF((M$38=Calc!$N$11:$N$130)*(Calc!$CH$11:$CH$130),ROW(Calc!$O$11:$O$130)-ROW(INDEX(Calc!$O$11:$O$130,1,1))+1),Calc!$CJ19)),"")</f>
        <v/>
      </c>
      <c r="N42" s="202"/>
      <c r="O42" s="200" t="str">
        <f t="array" ref="O42">IFERROR(INDEX(Calc!$O$11:$O$130,SMALL(IF((O$38=Calc!$N$11:$N$130)*(Calc!$CH$11:$CH$130),ROW(Calc!$O$11:$O$130)-ROW(INDEX(Calc!$O$11:$O$130,1,1))+1),Calc!$CJ19)),"")</f>
        <v/>
      </c>
      <c r="P42" s="139"/>
    </row>
    <row r="43" spans="2:16" s="135" customFormat="1" ht="15" customHeight="1" x14ac:dyDescent="0.25">
      <c r="B43" s="136"/>
      <c r="C43" s="200" t="str">
        <f t="array" ref="C43">IFERROR(INDEX(Calc!$O$11:$O$130,SMALL(IF((C$38=Calc!$N$11:$N$130)*(Calc!$CH$11:$CH$130),ROW(Calc!$O$11:$O$130)-ROW(INDEX(Calc!$O$11:$O$130,1,1))+1),Calc!$CJ20)),"")</f>
        <v/>
      </c>
      <c r="D43" s="201"/>
      <c r="E43" s="200" t="str">
        <f t="array" ref="E43">IFERROR(INDEX(Calc!$O$11:$O$130,SMALL(IF((E$38=Calc!$N$11:$N$130)*(Calc!$CH$11:$CH$130),ROW(Calc!$O$11:$O$130)-ROW(INDEX(Calc!$O$11:$O$130,1,1))+1),Calc!$CJ20)),"")</f>
        <v/>
      </c>
      <c r="F43" s="201"/>
      <c r="G43" s="200" t="str">
        <f t="array" ref="G43">IFERROR(INDEX(Calc!$O$11:$O$130,SMALL(IF((G$38=Calc!$N$11:$N$130)*(Calc!$CH$11:$CH$130),ROW(Calc!$O$11:$O$130)-ROW(INDEX(Calc!$O$11:$O$130,1,1))+1),Calc!$CJ20)),"")</f>
        <v/>
      </c>
      <c r="H43" s="201"/>
      <c r="I43" s="200" t="str">
        <f t="array" ref="I43">IFERROR(INDEX(Calc!$O$11:$O$130,SMALL(IF((I$38=Calc!$N$11:$N$130)*(Calc!$CH$11:$CH$130),ROW(Calc!$O$11:$O$130)-ROW(INDEX(Calc!$O$11:$O$130,1,1))+1),Calc!$CJ20)),"")</f>
        <v/>
      </c>
      <c r="J43" s="201"/>
      <c r="K43" s="200" t="str">
        <f t="array" ref="K43">IFERROR(INDEX(Calc!$O$11:$O$130,SMALL(IF((K$38=Calc!$N$11:$N$130)*(Calc!$CH$11:$CH$130),ROW(Calc!$O$11:$O$130)-ROW(INDEX(Calc!$O$11:$O$130,1,1))+1),Calc!$CJ20)),"")</f>
        <v/>
      </c>
      <c r="L43" s="201"/>
      <c r="M43" s="200" t="str">
        <f t="array" ref="M43">IFERROR(INDEX(Calc!$O$11:$O$130,SMALL(IF((M$38=Calc!$N$11:$N$130)*(Calc!$CH$11:$CH$130),ROW(Calc!$O$11:$O$130)-ROW(INDEX(Calc!$O$11:$O$130,1,1))+1),Calc!$CJ20)),"")</f>
        <v/>
      </c>
      <c r="N43" s="202"/>
      <c r="O43" s="200" t="str">
        <f t="array" ref="O43">IFERROR(INDEX(Calc!$O$11:$O$130,SMALL(IF((O$38=Calc!$N$11:$N$130)*(Calc!$CH$11:$CH$130),ROW(Calc!$O$11:$O$130)-ROW(INDEX(Calc!$O$11:$O$130,1,1))+1),Calc!$CJ20)),"")</f>
        <v/>
      </c>
      <c r="P43" s="139"/>
    </row>
    <row r="44" spans="2:16" s="135" customFormat="1" ht="15" customHeight="1" x14ac:dyDescent="0.25">
      <c r="B44" s="136"/>
      <c r="C44" s="200" t="str">
        <f t="array" ref="C44">IFERROR(INDEX(Calc!$O$11:$O$130,SMALL(IF((C$38=Calc!$N$11:$N$130)*(Calc!$CH$11:$CH$130),ROW(Calc!$O$11:$O$130)-ROW(INDEX(Calc!$O$11:$O$130,1,1))+1),Calc!$CJ21)),"")</f>
        <v/>
      </c>
      <c r="D44" s="201"/>
      <c r="E44" s="200" t="str">
        <f t="array" ref="E44">IFERROR(INDEX(Calc!$O$11:$O$130,SMALL(IF((E$38=Calc!$N$11:$N$130)*(Calc!$CH$11:$CH$130),ROW(Calc!$O$11:$O$130)-ROW(INDEX(Calc!$O$11:$O$130,1,1))+1),Calc!$CJ21)),"")</f>
        <v/>
      </c>
      <c r="F44" s="201"/>
      <c r="G44" s="200" t="str">
        <f t="array" ref="G44">IFERROR(INDEX(Calc!$O$11:$O$130,SMALL(IF((G$38=Calc!$N$11:$N$130)*(Calc!$CH$11:$CH$130),ROW(Calc!$O$11:$O$130)-ROW(INDEX(Calc!$O$11:$O$130,1,1))+1),Calc!$CJ21)),"")</f>
        <v/>
      </c>
      <c r="H44" s="201"/>
      <c r="I44" s="200" t="str">
        <f t="array" ref="I44">IFERROR(INDEX(Calc!$O$11:$O$130,SMALL(IF((I$38=Calc!$N$11:$N$130)*(Calc!$CH$11:$CH$130),ROW(Calc!$O$11:$O$130)-ROW(INDEX(Calc!$O$11:$O$130,1,1))+1),Calc!$CJ21)),"")</f>
        <v/>
      </c>
      <c r="J44" s="201"/>
      <c r="K44" s="200" t="str">
        <f t="array" ref="K44">IFERROR(INDEX(Calc!$O$11:$O$130,SMALL(IF((K$38=Calc!$N$11:$N$130)*(Calc!$CH$11:$CH$130),ROW(Calc!$O$11:$O$130)-ROW(INDEX(Calc!$O$11:$O$130,1,1))+1),Calc!$CJ21)),"")</f>
        <v/>
      </c>
      <c r="L44" s="201"/>
      <c r="M44" s="200" t="str">
        <f t="array" ref="M44">IFERROR(INDEX(Calc!$O$11:$O$130,SMALL(IF((M$38=Calc!$N$11:$N$130)*(Calc!$CH$11:$CH$130),ROW(Calc!$O$11:$O$130)-ROW(INDEX(Calc!$O$11:$O$130,1,1))+1),Calc!$CJ21)),"")</f>
        <v/>
      </c>
      <c r="N44" s="202"/>
      <c r="O44" s="200" t="str">
        <f t="array" ref="O44">IFERROR(INDEX(Calc!$O$11:$O$130,SMALL(IF((O$38=Calc!$N$11:$N$130)*(Calc!$CH$11:$CH$130),ROW(Calc!$O$11:$O$130)-ROW(INDEX(Calc!$O$11:$O$130,1,1))+1),Calc!$CJ21)),"")</f>
        <v/>
      </c>
      <c r="P44" s="139"/>
    </row>
    <row r="45" spans="2:16" s="135" customFormat="1" ht="15" customHeight="1" x14ac:dyDescent="0.25">
      <c r="B45" s="136"/>
      <c r="C45" s="200" t="str">
        <f t="array" ref="C45">IFERROR(INDEX(Calc!$O$11:$O$130,SMALL(IF((C$38=Calc!$N$11:$N$130)*(Calc!$CH$11:$CH$130),ROW(Calc!$O$11:$O$130)-ROW(INDEX(Calc!$O$11:$O$130,1,1))+1),Calc!$CJ22)),"")</f>
        <v/>
      </c>
      <c r="D45" s="201"/>
      <c r="E45" s="200" t="str">
        <f t="array" ref="E45">IFERROR(INDEX(Calc!$O$11:$O$130,SMALL(IF((E$38=Calc!$N$11:$N$130)*(Calc!$CH$11:$CH$130),ROW(Calc!$O$11:$O$130)-ROW(INDEX(Calc!$O$11:$O$130,1,1))+1),Calc!$CJ22)),"")</f>
        <v/>
      </c>
      <c r="F45" s="201"/>
      <c r="G45" s="200" t="str">
        <f t="array" ref="G45">IFERROR(INDEX(Calc!$O$11:$O$130,SMALL(IF((G$38=Calc!$N$11:$N$130)*(Calc!$CH$11:$CH$130),ROW(Calc!$O$11:$O$130)-ROW(INDEX(Calc!$O$11:$O$130,1,1))+1),Calc!$CJ22)),"")</f>
        <v/>
      </c>
      <c r="H45" s="201"/>
      <c r="I45" s="200" t="str">
        <f t="array" ref="I45">IFERROR(INDEX(Calc!$O$11:$O$130,SMALL(IF((I$38=Calc!$N$11:$N$130)*(Calc!$CH$11:$CH$130),ROW(Calc!$O$11:$O$130)-ROW(INDEX(Calc!$O$11:$O$130,1,1))+1),Calc!$CJ22)),"")</f>
        <v/>
      </c>
      <c r="J45" s="201"/>
      <c r="K45" s="200" t="str">
        <f t="array" ref="K45">IFERROR(INDEX(Calc!$O$11:$O$130,SMALL(IF((K$38=Calc!$N$11:$N$130)*(Calc!$CH$11:$CH$130),ROW(Calc!$O$11:$O$130)-ROW(INDEX(Calc!$O$11:$O$130,1,1))+1),Calc!$CJ22)),"")</f>
        <v/>
      </c>
      <c r="L45" s="201"/>
      <c r="M45" s="200" t="str">
        <f t="array" ref="M45">IFERROR(INDEX(Calc!$O$11:$O$130,SMALL(IF((M$38=Calc!$N$11:$N$130)*(Calc!$CH$11:$CH$130),ROW(Calc!$O$11:$O$130)-ROW(INDEX(Calc!$O$11:$O$130,1,1))+1),Calc!$CJ22)),"")</f>
        <v/>
      </c>
      <c r="N45" s="202"/>
      <c r="O45" s="200" t="str">
        <f t="array" ref="O45">IFERROR(INDEX(Calc!$O$11:$O$130,SMALL(IF((O$38=Calc!$N$11:$N$130)*(Calc!$CH$11:$CH$130),ROW(Calc!$O$11:$O$130)-ROW(INDEX(Calc!$O$11:$O$130,1,1))+1),Calc!$CJ22)),"")</f>
        <v/>
      </c>
      <c r="P45" s="139"/>
    </row>
    <row r="46" spans="2:16" s="135" customFormat="1" ht="15" customHeight="1" x14ac:dyDescent="0.25">
      <c r="B46" s="136"/>
      <c r="C46" s="200" t="str">
        <f t="array" ref="C46">IFERROR(INDEX(Calc!$O$11:$O$130,SMALL(IF((C$38=Calc!$N$11:$N$130)*(Calc!$CH$11:$CH$130),ROW(Calc!$O$11:$O$130)-ROW(INDEX(Calc!$O$11:$O$130,1,1))+1),Calc!$CJ23)),"")</f>
        <v/>
      </c>
      <c r="D46" s="201"/>
      <c r="E46" s="200" t="str">
        <f t="array" ref="E46">IFERROR(INDEX(Calc!$O$11:$O$130,SMALL(IF((E$38=Calc!$N$11:$N$130)*(Calc!$CH$11:$CH$130),ROW(Calc!$O$11:$O$130)-ROW(INDEX(Calc!$O$11:$O$130,1,1))+1),Calc!$CJ23)),"")</f>
        <v/>
      </c>
      <c r="F46" s="201"/>
      <c r="G46" s="200" t="str">
        <f t="array" ref="G46">IFERROR(INDEX(Calc!$O$11:$O$130,SMALL(IF((G$38=Calc!$N$11:$N$130)*(Calc!$CH$11:$CH$130),ROW(Calc!$O$11:$O$130)-ROW(INDEX(Calc!$O$11:$O$130,1,1))+1),Calc!$CJ23)),"")</f>
        <v/>
      </c>
      <c r="H46" s="201"/>
      <c r="I46" s="200" t="str">
        <f t="array" ref="I46">IFERROR(INDEX(Calc!$O$11:$O$130,SMALL(IF((I$38=Calc!$N$11:$N$130)*(Calc!$CH$11:$CH$130),ROW(Calc!$O$11:$O$130)-ROW(INDEX(Calc!$O$11:$O$130,1,1))+1),Calc!$CJ23)),"")</f>
        <v/>
      </c>
      <c r="J46" s="201"/>
      <c r="K46" s="200" t="str">
        <f t="array" ref="K46">IFERROR(INDEX(Calc!$O$11:$O$130,SMALL(IF((K$38=Calc!$N$11:$N$130)*(Calc!$CH$11:$CH$130),ROW(Calc!$O$11:$O$130)-ROW(INDEX(Calc!$O$11:$O$130,1,1))+1),Calc!$CJ23)),"")</f>
        <v/>
      </c>
      <c r="L46" s="201"/>
      <c r="M46" s="200" t="str">
        <f t="array" ref="M46">IFERROR(INDEX(Calc!$O$11:$O$130,SMALL(IF((M$38=Calc!$N$11:$N$130)*(Calc!$CH$11:$CH$130),ROW(Calc!$O$11:$O$130)-ROW(INDEX(Calc!$O$11:$O$130,1,1))+1),Calc!$CJ23)),"")</f>
        <v/>
      </c>
      <c r="N46" s="202"/>
      <c r="O46" s="200" t="str">
        <f t="array" ref="O46">IFERROR(INDEX(Calc!$O$11:$O$130,SMALL(IF((O$38=Calc!$N$11:$N$130)*(Calc!$CH$11:$CH$130),ROW(Calc!$O$11:$O$130)-ROW(INDEX(Calc!$O$11:$O$130,1,1))+1),Calc!$CJ23)),"")</f>
        <v/>
      </c>
      <c r="P46" s="139"/>
    </row>
    <row r="47" spans="2:16" s="135" customFormat="1" ht="15" customHeight="1" x14ac:dyDescent="0.25">
      <c r="B47" s="136"/>
      <c r="C47" s="200" t="str">
        <f t="array" ref="C47">IFERROR(INDEX(Calc!$O$11:$O$130,SMALL(IF((C$38=Calc!$N$11:$N$130)*(Calc!$CH$11:$CH$130),ROW(Calc!$O$11:$O$130)-ROW(INDEX(Calc!$O$11:$O$130,1,1))+1),Calc!$CJ24)),"")</f>
        <v/>
      </c>
      <c r="D47" s="201"/>
      <c r="E47" s="200" t="str">
        <f t="array" ref="E47">IFERROR(INDEX(Calc!$O$11:$O$130,SMALL(IF((E$38=Calc!$N$11:$N$130)*(Calc!$CH$11:$CH$130),ROW(Calc!$O$11:$O$130)-ROW(INDEX(Calc!$O$11:$O$130,1,1))+1),Calc!$CJ24)),"")</f>
        <v/>
      </c>
      <c r="F47" s="201"/>
      <c r="G47" s="200" t="str">
        <f t="array" ref="G47">IFERROR(INDEX(Calc!$O$11:$O$130,SMALL(IF((G$38=Calc!$N$11:$N$130)*(Calc!$CH$11:$CH$130),ROW(Calc!$O$11:$O$130)-ROW(INDEX(Calc!$O$11:$O$130,1,1))+1),Calc!$CJ24)),"")</f>
        <v/>
      </c>
      <c r="H47" s="201"/>
      <c r="I47" s="200" t="str">
        <f t="array" ref="I47">IFERROR(INDEX(Calc!$O$11:$O$130,SMALL(IF((I$38=Calc!$N$11:$N$130)*(Calc!$CH$11:$CH$130),ROW(Calc!$O$11:$O$130)-ROW(INDEX(Calc!$O$11:$O$130,1,1))+1),Calc!$CJ24)),"")</f>
        <v/>
      </c>
      <c r="J47" s="201"/>
      <c r="K47" s="200" t="str">
        <f t="array" ref="K47">IFERROR(INDEX(Calc!$O$11:$O$130,SMALL(IF((K$38=Calc!$N$11:$N$130)*(Calc!$CH$11:$CH$130),ROW(Calc!$O$11:$O$130)-ROW(INDEX(Calc!$O$11:$O$130,1,1))+1),Calc!$CJ24)),"")</f>
        <v/>
      </c>
      <c r="L47" s="201"/>
      <c r="M47" s="200" t="str">
        <f t="array" ref="M47">IFERROR(INDEX(Calc!$O$11:$O$130,SMALL(IF((M$38=Calc!$N$11:$N$130)*(Calc!$CH$11:$CH$130),ROW(Calc!$O$11:$O$130)-ROW(INDEX(Calc!$O$11:$O$130,1,1))+1),Calc!$CJ24)),"")</f>
        <v/>
      </c>
      <c r="N47" s="202"/>
      <c r="O47" s="200" t="str">
        <f t="array" ref="O47">IFERROR(INDEX(Calc!$O$11:$O$130,SMALL(IF((O$38=Calc!$N$11:$N$130)*(Calc!$CH$11:$CH$130),ROW(Calc!$O$11:$O$130)-ROW(INDEX(Calc!$O$11:$O$130,1,1))+1),Calc!$CJ24)),"")</f>
        <v/>
      </c>
      <c r="P47" s="139"/>
    </row>
    <row r="48" spans="2:16" s="135" customFormat="1" ht="15" customHeight="1" x14ac:dyDescent="0.25">
      <c r="B48" s="136"/>
      <c r="C48" s="200" t="str">
        <f t="array" ref="C48">IFERROR(INDEX(Calc!$O$11:$O$130,SMALL(IF((C$38=Calc!$N$11:$N$130)*(Calc!$CH$11:$CH$130),ROW(Calc!$O$11:$O$130)-ROW(INDEX(Calc!$O$11:$O$130,1,1))+1),Calc!$CJ25)),"")</f>
        <v/>
      </c>
      <c r="D48" s="201"/>
      <c r="E48" s="200" t="str">
        <f t="array" ref="E48">IFERROR(INDEX(Calc!$O$11:$O$130,SMALL(IF((E$38=Calc!$N$11:$N$130)*(Calc!$CH$11:$CH$130),ROW(Calc!$O$11:$O$130)-ROW(INDEX(Calc!$O$11:$O$130,1,1))+1),Calc!$CJ25)),"")</f>
        <v/>
      </c>
      <c r="F48" s="201"/>
      <c r="G48" s="200" t="str">
        <f t="array" ref="G48">IFERROR(INDEX(Calc!$O$11:$O$130,SMALL(IF((G$38=Calc!$N$11:$N$130)*(Calc!$CH$11:$CH$130),ROW(Calc!$O$11:$O$130)-ROW(INDEX(Calc!$O$11:$O$130,1,1))+1),Calc!$CJ25)),"")</f>
        <v/>
      </c>
      <c r="H48" s="201"/>
      <c r="I48" s="200" t="str">
        <f t="array" ref="I48">IFERROR(INDEX(Calc!$O$11:$O$130,SMALL(IF((I$38=Calc!$N$11:$N$130)*(Calc!$CH$11:$CH$130),ROW(Calc!$O$11:$O$130)-ROW(INDEX(Calc!$O$11:$O$130,1,1))+1),Calc!$CJ25)),"")</f>
        <v/>
      </c>
      <c r="J48" s="201"/>
      <c r="K48" s="200" t="str">
        <f t="array" ref="K48">IFERROR(INDEX(Calc!$O$11:$O$130,SMALL(IF((K$38=Calc!$N$11:$N$130)*(Calc!$CH$11:$CH$130),ROW(Calc!$O$11:$O$130)-ROW(INDEX(Calc!$O$11:$O$130,1,1))+1),Calc!$CJ25)),"")</f>
        <v/>
      </c>
      <c r="L48" s="201"/>
      <c r="M48" s="200" t="str">
        <f t="array" ref="M48">IFERROR(INDEX(Calc!$O$11:$O$130,SMALL(IF((M$38=Calc!$N$11:$N$130)*(Calc!$CH$11:$CH$130),ROW(Calc!$O$11:$O$130)-ROW(INDEX(Calc!$O$11:$O$130,1,1))+1),Calc!$CJ25)),"")</f>
        <v/>
      </c>
      <c r="N48" s="202"/>
      <c r="O48" s="200" t="str">
        <f t="array" ref="O48">IFERROR(INDEX(Calc!$O$11:$O$130,SMALL(IF((O$38=Calc!$N$11:$N$130)*(Calc!$CH$11:$CH$130),ROW(Calc!$O$11:$O$130)-ROW(INDEX(Calc!$O$11:$O$130,1,1))+1),Calc!$CJ25)),"")</f>
        <v/>
      </c>
      <c r="P48" s="139"/>
    </row>
    <row r="49" spans="2:18" s="135" customFormat="1" ht="15" customHeight="1" x14ac:dyDescent="0.25">
      <c r="B49" s="136"/>
      <c r="C49" s="200" t="str">
        <f t="array" ref="C49">IFERROR(INDEX(Calc!$O$11:$O$130,SMALL(IF((C$38=Calc!$N$11:$N$130)*(Calc!$CH$11:$CH$130),ROW(Calc!$O$11:$O$130)-ROW(INDEX(Calc!$O$11:$O$130,1,1))+1),Calc!$CJ26)),"")</f>
        <v/>
      </c>
      <c r="D49" s="201"/>
      <c r="E49" s="200" t="str">
        <f t="array" ref="E49">IFERROR(INDEX(Calc!$O$11:$O$130,SMALL(IF((E$38=Calc!$N$11:$N$130)*(Calc!$CH$11:$CH$130),ROW(Calc!$O$11:$O$130)-ROW(INDEX(Calc!$O$11:$O$130,1,1))+1),Calc!$CJ26)),"")</f>
        <v/>
      </c>
      <c r="F49" s="201"/>
      <c r="G49" s="200" t="str">
        <f t="array" ref="G49">IFERROR(INDEX(Calc!$O$11:$O$130,SMALL(IF((G$38=Calc!$N$11:$N$130)*(Calc!$CH$11:$CH$130),ROW(Calc!$O$11:$O$130)-ROW(INDEX(Calc!$O$11:$O$130,1,1))+1),Calc!$CJ26)),"")</f>
        <v/>
      </c>
      <c r="H49" s="201"/>
      <c r="I49" s="200" t="str">
        <f t="array" ref="I49">IFERROR(INDEX(Calc!$O$11:$O$130,SMALL(IF((I$38=Calc!$N$11:$N$130)*(Calc!$CH$11:$CH$130),ROW(Calc!$O$11:$O$130)-ROW(INDEX(Calc!$O$11:$O$130,1,1))+1),Calc!$CJ26)),"")</f>
        <v/>
      </c>
      <c r="J49" s="201"/>
      <c r="K49" s="200" t="str">
        <f t="array" ref="K49">IFERROR(INDEX(Calc!$O$11:$O$130,SMALL(IF((K$38=Calc!$N$11:$N$130)*(Calc!$CH$11:$CH$130),ROW(Calc!$O$11:$O$130)-ROW(INDEX(Calc!$O$11:$O$130,1,1))+1),Calc!$CJ26)),"")</f>
        <v/>
      </c>
      <c r="L49" s="201"/>
      <c r="M49" s="200" t="str">
        <f t="array" ref="M49">IFERROR(INDEX(Calc!$O$11:$O$130,SMALL(IF((M$38=Calc!$N$11:$N$130)*(Calc!$CH$11:$CH$130),ROW(Calc!$O$11:$O$130)-ROW(INDEX(Calc!$O$11:$O$130,1,1))+1),Calc!$CJ26)),"")</f>
        <v/>
      </c>
      <c r="N49" s="202"/>
      <c r="O49" s="200" t="str">
        <f t="array" ref="O49">IFERROR(INDEX(Calc!$O$11:$O$130,SMALL(IF((O$38=Calc!$N$11:$N$130)*(Calc!$CH$11:$CH$130),ROW(Calc!$O$11:$O$130)-ROW(INDEX(Calc!$O$11:$O$130,1,1))+1),Calc!$CJ26)),"")</f>
        <v/>
      </c>
      <c r="P49" s="139"/>
    </row>
    <row r="50" spans="2:18" s="1" customFormat="1" ht="9.9499999999999993" customHeight="1" x14ac:dyDescent="0.25">
      <c r="B50" s="140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2"/>
      <c r="R50" s="135"/>
    </row>
    <row r="51" spans="2:18" s="146" customFormat="1" ht="15" customHeight="1" x14ac:dyDescent="0.25">
      <c r="B51" s="143"/>
      <c r="C51" s="72">
        <f>IFERROR(IF(LEN(O38)=0,"",IF(MONTH(O38+1)=MONTH(O38),O38+1,"")),"")</f>
        <v>45313</v>
      </c>
      <c r="D51" s="144"/>
      <c r="E51" s="72">
        <f>IFERROR(IF(LEN(C51)=0,"",IF(MONTH(C51+1)=MONTH(C51),C51+1,"")),"")</f>
        <v>45314</v>
      </c>
      <c r="F51" s="144"/>
      <c r="G51" s="72">
        <f>IFERROR(IF(LEN(E51)=0,"",IF(MONTH(E51+1)=MONTH(E51),E51+1,"")),"")</f>
        <v>45315</v>
      </c>
      <c r="H51" s="144"/>
      <c r="I51" s="72">
        <f>IFERROR(IF(LEN(G51)=0,"",IF(MONTH(G51+1)=MONTH(G51),G51+1,"")),"")</f>
        <v>45316</v>
      </c>
      <c r="J51" s="144"/>
      <c r="K51" s="72">
        <f>IFERROR(IF(LEN(I51)=0,"",IF(MONTH(I51+1)=MONTH(I51),I51+1,"")),"")</f>
        <v>45317</v>
      </c>
      <c r="L51" s="144"/>
      <c r="M51" s="72">
        <f>IFERROR(IF(LEN(K51)=0,"",IF(MONTH(K51+1)=MONTH(K51),K51+1,"")),"")</f>
        <v>45318</v>
      </c>
      <c r="N51" s="50"/>
      <c r="O51" s="72">
        <f>IFERROR(IF(LEN(M51)=0,"",IF(MONTH(M51+1)=MONTH(M51),M51+1,"")),"")</f>
        <v>45319</v>
      </c>
      <c r="P51" s="145"/>
      <c r="Q51" s="148"/>
    </row>
    <row r="52" spans="2:18" s="1" customFormat="1" ht="9.9499999999999993" customHeight="1" x14ac:dyDescent="0.25">
      <c r="B52" s="140"/>
      <c r="C52" s="147"/>
      <c r="D52" s="141"/>
      <c r="E52" s="147"/>
      <c r="F52" s="141"/>
      <c r="G52" s="147"/>
      <c r="H52" s="141"/>
      <c r="I52" s="147"/>
      <c r="J52" s="141"/>
      <c r="K52" s="147"/>
      <c r="L52" s="141"/>
      <c r="M52" s="147"/>
      <c r="N52" s="147"/>
      <c r="O52" s="147"/>
      <c r="P52" s="142"/>
      <c r="Q52" s="149"/>
    </row>
    <row r="53" spans="2:18" s="135" customFormat="1" ht="15" customHeight="1" x14ac:dyDescent="0.25">
      <c r="B53" s="136"/>
      <c r="C53" s="200" t="str">
        <f t="array" ref="C53">IFERROR(INDEX(Calc!$O$11:$O$130,SMALL(IF((C$51=Calc!$N$11:$N$130)*(Calc!$CH$11:$CH$130),ROW(Calc!$O$11:$O$130)-ROW(INDEX(Calc!$O$11:$O$130,1,1))+1),Calc!$CJ17)),"")</f>
        <v/>
      </c>
      <c r="D53" s="201"/>
      <c r="E53" s="200" t="str">
        <f t="array" ref="E53">IFERROR(INDEX(Calc!$O$11:$O$130,SMALL(IF((E$51=Calc!$N$11:$N$130)*(Calc!$CH$11:$CH$130),ROW(Calc!$O$11:$O$130)-ROW(INDEX(Calc!$O$11:$O$130,1,1))+1),Calc!$CJ17)),"")</f>
        <v/>
      </c>
      <c r="F53" s="201"/>
      <c r="G53" s="200" t="str">
        <f t="array" ref="G53">IFERROR(INDEX(Calc!$O$11:$O$130,SMALL(IF((G$51=Calc!$N$11:$N$130)*(Calc!$CH$11:$CH$130),ROW(Calc!$O$11:$O$130)-ROW(INDEX(Calc!$O$11:$O$130,1,1))+1),Calc!$CJ17)),"")</f>
        <v/>
      </c>
      <c r="H53" s="201"/>
      <c r="I53" s="200" t="str">
        <f t="array" ref="I53">IFERROR(INDEX(Calc!$O$11:$O$130,SMALL(IF((I$51=Calc!$N$11:$N$130)*(Calc!$CH$11:$CH$130),ROW(Calc!$O$11:$O$130)-ROW(INDEX(Calc!$O$11:$O$130,1,1))+1),Calc!$CJ17)),"")</f>
        <v/>
      </c>
      <c r="J53" s="201"/>
      <c r="K53" s="200" t="str">
        <f t="array" ref="K53">IFERROR(INDEX(Calc!$O$11:$O$130,SMALL(IF((K$51=Calc!$N$11:$N$130)*(Calc!$CH$11:$CH$130),ROW(Calc!$O$11:$O$130)-ROW(INDEX(Calc!$O$11:$O$130,1,1))+1),Calc!$CJ17)),"")</f>
        <v/>
      </c>
      <c r="L53" s="201"/>
      <c r="M53" s="200" t="str">
        <f t="array" ref="M53">IFERROR(INDEX(Calc!$O$11:$O$130,SMALL(IF((M$51=Calc!$N$11:$N$130)*(Calc!$CH$11:$CH$130),ROW(Calc!$O$11:$O$130)-ROW(INDEX(Calc!$O$11:$O$130,1,1))+1),Calc!$CJ17)),"")</f>
        <v/>
      </c>
      <c r="N53" s="202"/>
      <c r="O53" s="200" t="str">
        <f t="array" ref="O53">IFERROR(INDEX(Calc!$O$11:$O$130,SMALL(IF((O$51=Calc!$N$11:$N$130)*(Calc!$CH$11:$CH$130),ROW(Calc!$O$11:$O$130)-ROW(INDEX(Calc!$O$11:$O$130,1,1))+1),Calc!$CJ17)),"")</f>
        <v/>
      </c>
      <c r="P53" s="139"/>
    </row>
    <row r="54" spans="2:18" s="135" customFormat="1" ht="15" customHeight="1" x14ac:dyDescent="0.25">
      <c r="B54" s="136"/>
      <c r="C54" s="200" t="str">
        <f t="array" ref="C54">IFERROR(INDEX(Calc!$O$11:$O$130,SMALL(IF((C$51=Calc!$N$11:$N$130)*(Calc!$CH$11:$CH$130),ROW(Calc!$O$11:$O$130)-ROW(INDEX(Calc!$O$11:$O$130,1,1))+1),Calc!$CJ18)),"")</f>
        <v/>
      </c>
      <c r="D54" s="201"/>
      <c r="E54" s="200" t="str">
        <f t="array" ref="E54">IFERROR(INDEX(Calc!$O$11:$O$130,SMALL(IF((E$51=Calc!$N$11:$N$130)*(Calc!$CH$11:$CH$130),ROW(Calc!$O$11:$O$130)-ROW(INDEX(Calc!$O$11:$O$130,1,1))+1),Calc!$CJ18)),"")</f>
        <v/>
      </c>
      <c r="F54" s="201"/>
      <c r="G54" s="200" t="str">
        <f t="array" ref="G54">IFERROR(INDEX(Calc!$O$11:$O$130,SMALL(IF((G$51=Calc!$N$11:$N$130)*(Calc!$CH$11:$CH$130),ROW(Calc!$O$11:$O$130)-ROW(INDEX(Calc!$O$11:$O$130,1,1))+1),Calc!$CJ18)),"")</f>
        <v/>
      </c>
      <c r="H54" s="201"/>
      <c r="I54" s="200" t="str">
        <f t="array" ref="I54">IFERROR(INDEX(Calc!$O$11:$O$130,SMALL(IF((I$51=Calc!$N$11:$N$130)*(Calc!$CH$11:$CH$130),ROW(Calc!$O$11:$O$130)-ROW(INDEX(Calc!$O$11:$O$130,1,1))+1),Calc!$CJ18)),"")</f>
        <v/>
      </c>
      <c r="J54" s="201"/>
      <c r="K54" s="200" t="str">
        <f t="array" ref="K54">IFERROR(INDEX(Calc!$O$11:$O$130,SMALL(IF((K$51=Calc!$N$11:$N$130)*(Calc!$CH$11:$CH$130),ROW(Calc!$O$11:$O$130)-ROW(INDEX(Calc!$O$11:$O$130,1,1))+1),Calc!$CJ18)),"")</f>
        <v/>
      </c>
      <c r="L54" s="201"/>
      <c r="M54" s="200" t="str">
        <f t="array" ref="M54">IFERROR(INDEX(Calc!$O$11:$O$130,SMALL(IF((M$51=Calc!$N$11:$N$130)*(Calc!$CH$11:$CH$130),ROW(Calc!$O$11:$O$130)-ROW(INDEX(Calc!$O$11:$O$130,1,1))+1),Calc!$CJ18)),"")</f>
        <v/>
      </c>
      <c r="N54" s="202"/>
      <c r="O54" s="200" t="str">
        <f t="array" ref="O54">IFERROR(INDEX(Calc!$O$11:$O$130,SMALL(IF((O$51=Calc!$N$11:$N$130)*(Calc!$CH$11:$CH$130),ROW(Calc!$O$11:$O$130)-ROW(INDEX(Calc!$O$11:$O$130,1,1))+1),Calc!$CJ18)),"")</f>
        <v/>
      </c>
      <c r="P54" s="139"/>
    </row>
    <row r="55" spans="2:18" s="135" customFormat="1" ht="15" customHeight="1" x14ac:dyDescent="0.25">
      <c r="B55" s="136"/>
      <c r="C55" s="200" t="str">
        <f t="array" ref="C55">IFERROR(INDEX(Calc!$O$11:$O$130,SMALL(IF((C$51=Calc!$N$11:$N$130)*(Calc!$CH$11:$CH$130),ROW(Calc!$O$11:$O$130)-ROW(INDEX(Calc!$O$11:$O$130,1,1))+1),Calc!$CJ19)),"")</f>
        <v/>
      </c>
      <c r="D55" s="201"/>
      <c r="E55" s="200" t="str">
        <f t="array" ref="E55">IFERROR(INDEX(Calc!$O$11:$O$130,SMALL(IF((E$51=Calc!$N$11:$N$130)*(Calc!$CH$11:$CH$130),ROW(Calc!$O$11:$O$130)-ROW(INDEX(Calc!$O$11:$O$130,1,1))+1),Calc!$CJ19)),"")</f>
        <v/>
      </c>
      <c r="F55" s="201"/>
      <c r="G55" s="200" t="str">
        <f t="array" ref="G55">IFERROR(INDEX(Calc!$O$11:$O$130,SMALL(IF((G$51=Calc!$N$11:$N$130)*(Calc!$CH$11:$CH$130),ROW(Calc!$O$11:$O$130)-ROW(INDEX(Calc!$O$11:$O$130,1,1))+1),Calc!$CJ19)),"")</f>
        <v/>
      </c>
      <c r="H55" s="201"/>
      <c r="I55" s="200" t="str">
        <f t="array" ref="I55">IFERROR(INDEX(Calc!$O$11:$O$130,SMALL(IF((I$51=Calc!$N$11:$N$130)*(Calc!$CH$11:$CH$130),ROW(Calc!$O$11:$O$130)-ROW(INDEX(Calc!$O$11:$O$130,1,1))+1),Calc!$CJ19)),"")</f>
        <v/>
      </c>
      <c r="J55" s="201"/>
      <c r="K55" s="200" t="str">
        <f t="array" ref="K55">IFERROR(INDEX(Calc!$O$11:$O$130,SMALL(IF((K$51=Calc!$N$11:$N$130)*(Calc!$CH$11:$CH$130),ROW(Calc!$O$11:$O$130)-ROW(INDEX(Calc!$O$11:$O$130,1,1))+1),Calc!$CJ19)),"")</f>
        <v/>
      </c>
      <c r="L55" s="201"/>
      <c r="M55" s="200" t="str">
        <f t="array" ref="M55">IFERROR(INDEX(Calc!$O$11:$O$130,SMALL(IF((M$51=Calc!$N$11:$N$130)*(Calc!$CH$11:$CH$130),ROW(Calc!$O$11:$O$130)-ROW(INDEX(Calc!$O$11:$O$130,1,1))+1),Calc!$CJ19)),"")</f>
        <v/>
      </c>
      <c r="N55" s="202"/>
      <c r="O55" s="200" t="str">
        <f t="array" ref="O55">IFERROR(INDEX(Calc!$O$11:$O$130,SMALL(IF((O$51=Calc!$N$11:$N$130)*(Calc!$CH$11:$CH$130),ROW(Calc!$O$11:$O$130)-ROW(INDEX(Calc!$O$11:$O$130,1,1))+1),Calc!$CJ19)),"")</f>
        <v/>
      </c>
      <c r="P55" s="139"/>
    </row>
    <row r="56" spans="2:18" s="135" customFormat="1" ht="15" customHeight="1" x14ac:dyDescent="0.25">
      <c r="B56" s="136"/>
      <c r="C56" s="200" t="str">
        <f t="array" ref="C56">IFERROR(INDEX(Calc!$O$11:$O$130,SMALL(IF((C$51=Calc!$N$11:$N$130)*(Calc!$CH$11:$CH$130),ROW(Calc!$O$11:$O$130)-ROW(INDEX(Calc!$O$11:$O$130,1,1))+1),Calc!$CJ20)),"")</f>
        <v/>
      </c>
      <c r="D56" s="201"/>
      <c r="E56" s="200" t="str">
        <f t="array" ref="E56">IFERROR(INDEX(Calc!$O$11:$O$130,SMALL(IF((E$51=Calc!$N$11:$N$130)*(Calc!$CH$11:$CH$130),ROW(Calc!$O$11:$O$130)-ROW(INDEX(Calc!$O$11:$O$130,1,1))+1),Calc!$CJ20)),"")</f>
        <v/>
      </c>
      <c r="F56" s="201"/>
      <c r="G56" s="200" t="str">
        <f t="array" ref="G56">IFERROR(INDEX(Calc!$O$11:$O$130,SMALL(IF((G$51=Calc!$N$11:$N$130)*(Calc!$CH$11:$CH$130),ROW(Calc!$O$11:$O$130)-ROW(INDEX(Calc!$O$11:$O$130,1,1))+1),Calc!$CJ20)),"")</f>
        <v/>
      </c>
      <c r="H56" s="201"/>
      <c r="I56" s="200" t="str">
        <f t="array" ref="I56">IFERROR(INDEX(Calc!$O$11:$O$130,SMALL(IF((I$51=Calc!$N$11:$N$130)*(Calc!$CH$11:$CH$130),ROW(Calc!$O$11:$O$130)-ROW(INDEX(Calc!$O$11:$O$130,1,1))+1),Calc!$CJ20)),"")</f>
        <v/>
      </c>
      <c r="J56" s="201"/>
      <c r="K56" s="200" t="str">
        <f t="array" ref="K56">IFERROR(INDEX(Calc!$O$11:$O$130,SMALL(IF((K$51=Calc!$N$11:$N$130)*(Calc!$CH$11:$CH$130),ROW(Calc!$O$11:$O$130)-ROW(INDEX(Calc!$O$11:$O$130,1,1))+1),Calc!$CJ20)),"")</f>
        <v/>
      </c>
      <c r="L56" s="201"/>
      <c r="M56" s="200" t="str">
        <f t="array" ref="M56">IFERROR(INDEX(Calc!$O$11:$O$130,SMALL(IF((M$51=Calc!$N$11:$N$130)*(Calc!$CH$11:$CH$130),ROW(Calc!$O$11:$O$130)-ROW(INDEX(Calc!$O$11:$O$130,1,1))+1),Calc!$CJ20)),"")</f>
        <v/>
      </c>
      <c r="N56" s="202"/>
      <c r="O56" s="200" t="str">
        <f t="array" ref="O56">IFERROR(INDEX(Calc!$O$11:$O$130,SMALL(IF((O$51=Calc!$N$11:$N$130)*(Calc!$CH$11:$CH$130),ROW(Calc!$O$11:$O$130)-ROW(INDEX(Calc!$O$11:$O$130,1,1))+1),Calc!$CJ20)),"")</f>
        <v/>
      </c>
      <c r="P56" s="139"/>
    </row>
    <row r="57" spans="2:18" s="135" customFormat="1" ht="15" customHeight="1" x14ac:dyDescent="0.25">
      <c r="B57" s="136"/>
      <c r="C57" s="200" t="str">
        <f t="array" ref="C57">IFERROR(INDEX(Calc!$O$11:$O$130,SMALL(IF((C$51=Calc!$N$11:$N$130)*(Calc!$CH$11:$CH$130),ROW(Calc!$O$11:$O$130)-ROW(INDEX(Calc!$O$11:$O$130,1,1))+1),Calc!$CJ21)),"")</f>
        <v/>
      </c>
      <c r="D57" s="201"/>
      <c r="E57" s="200" t="str">
        <f t="array" ref="E57">IFERROR(INDEX(Calc!$O$11:$O$130,SMALL(IF((E$51=Calc!$N$11:$N$130)*(Calc!$CH$11:$CH$130),ROW(Calc!$O$11:$O$130)-ROW(INDEX(Calc!$O$11:$O$130,1,1))+1),Calc!$CJ21)),"")</f>
        <v/>
      </c>
      <c r="F57" s="201"/>
      <c r="G57" s="200" t="str">
        <f t="array" ref="G57">IFERROR(INDEX(Calc!$O$11:$O$130,SMALL(IF((G$51=Calc!$N$11:$N$130)*(Calc!$CH$11:$CH$130),ROW(Calc!$O$11:$O$130)-ROW(INDEX(Calc!$O$11:$O$130,1,1))+1),Calc!$CJ21)),"")</f>
        <v/>
      </c>
      <c r="H57" s="201"/>
      <c r="I57" s="200" t="str">
        <f t="array" ref="I57">IFERROR(INDEX(Calc!$O$11:$O$130,SMALL(IF((I$51=Calc!$N$11:$N$130)*(Calc!$CH$11:$CH$130),ROW(Calc!$O$11:$O$130)-ROW(INDEX(Calc!$O$11:$O$130,1,1))+1),Calc!$CJ21)),"")</f>
        <v/>
      </c>
      <c r="J57" s="201"/>
      <c r="K57" s="200" t="str">
        <f t="array" ref="K57">IFERROR(INDEX(Calc!$O$11:$O$130,SMALL(IF((K$51=Calc!$N$11:$N$130)*(Calc!$CH$11:$CH$130),ROW(Calc!$O$11:$O$130)-ROW(INDEX(Calc!$O$11:$O$130,1,1))+1),Calc!$CJ21)),"")</f>
        <v/>
      </c>
      <c r="L57" s="201"/>
      <c r="M57" s="200" t="str">
        <f t="array" ref="M57">IFERROR(INDEX(Calc!$O$11:$O$130,SMALL(IF((M$51=Calc!$N$11:$N$130)*(Calc!$CH$11:$CH$130),ROW(Calc!$O$11:$O$130)-ROW(INDEX(Calc!$O$11:$O$130,1,1))+1),Calc!$CJ21)),"")</f>
        <v/>
      </c>
      <c r="N57" s="202"/>
      <c r="O57" s="200" t="str">
        <f t="array" ref="O57">IFERROR(INDEX(Calc!$O$11:$O$130,SMALL(IF((O$51=Calc!$N$11:$N$130)*(Calc!$CH$11:$CH$130),ROW(Calc!$O$11:$O$130)-ROW(INDEX(Calc!$O$11:$O$130,1,1))+1),Calc!$CJ21)),"")</f>
        <v/>
      </c>
      <c r="P57" s="139"/>
    </row>
    <row r="58" spans="2:18" s="135" customFormat="1" ht="15" customHeight="1" x14ac:dyDescent="0.25">
      <c r="B58" s="136"/>
      <c r="C58" s="200" t="str">
        <f t="array" ref="C58">IFERROR(INDEX(Calc!$O$11:$O$130,SMALL(IF((C$51=Calc!$N$11:$N$130)*(Calc!$CH$11:$CH$130),ROW(Calc!$O$11:$O$130)-ROW(INDEX(Calc!$O$11:$O$130,1,1))+1),Calc!$CJ22)),"")</f>
        <v/>
      </c>
      <c r="D58" s="201"/>
      <c r="E58" s="200" t="str">
        <f t="array" ref="E58">IFERROR(INDEX(Calc!$O$11:$O$130,SMALL(IF((E$51=Calc!$N$11:$N$130)*(Calc!$CH$11:$CH$130),ROW(Calc!$O$11:$O$130)-ROW(INDEX(Calc!$O$11:$O$130,1,1))+1),Calc!$CJ22)),"")</f>
        <v/>
      </c>
      <c r="F58" s="201"/>
      <c r="G58" s="200" t="str">
        <f t="array" ref="G58">IFERROR(INDEX(Calc!$O$11:$O$130,SMALL(IF((G$51=Calc!$N$11:$N$130)*(Calc!$CH$11:$CH$130),ROW(Calc!$O$11:$O$130)-ROW(INDEX(Calc!$O$11:$O$130,1,1))+1),Calc!$CJ22)),"")</f>
        <v/>
      </c>
      <c r="H58" s="201"/>
      <c r="I58" s="200" t="str">
        <f t="array" ref="I58">IFERROR(INDEX(Calc!$O$11:$O$130,SMALL(IF((I$51=Calc!$N$11:$N$130)*(Calc!$CH$11:$CH$130),ROW(Calc!$O$11:$O$130)-ROW(INDEX(Calc!$O$11:$O$130,1,1))+1),Calc!$CJ22)),"")</f>
        <v/>
      </c>
      <c r="J58" s="201"/>
      <c r="K58" s="200" t="str">
        <f t="array" ref="K58">IFERROR(INDEX(Calc!$O$11:$O$130,SMALL(IF((K$51=Calc!$N$11:$N$130)*(Calc!$CH$11:$CH$130),ROW(Calc!$O$11:$O$130)-ROW(INDEX(Calc!$O$11:$O$130,1,1))+1),Calc!$CJ22)),"")</f>
        <v/>
      </c>
      <c r="L58" s="201"/>
      <c r="M58" s="200" t="str">
        <f t="array" ref="M58">IFERROR(INDEX(Calc!$O$11:$O$130,SMALL(IF((M$51=Calc!$N$11:$N$130)*(Calc!$CH$11:$CH$130),ROW(Calc!$O$11:$O$130)-ROW(INDEX(Calc!$O$11:$O$130,1,1))+1),Calc!$CJ22)),"")</f>
        <v/>
      </c>
      <c r="N58" s="202"/>
      <c r="O58" s="200" t="str">
        <f t="array" ref="O58">IFERROR(INDEX(Calc!$O$11:$O$130,SMALL(IF((O$51=Calc!$N$11:$N$130)*(Calc!$CH$11:$CH$130),ROW(Calc!$O$11:$O$130)-ROW(INDEX(Calc!$O$11:$O$130,1,1))+1),Calc!$CJ22)),"")</f>
        <v/>
      </c>
      <c r="P58" s="139"/>
    </row>
    <row r="59" spans="2:18" s="135" customFormat="1" ht="15" customHeight="1" x14ac:dyDescent="0.25">
      <c r="B59" s="136"/>
      <c r="C59" s="200" t="str">
        <f t="array" ref="C59">IFERROR(INDEX(Calc!$O$11:$O$130,SMALL(IF((C$51=Calc!$N$11:$N$130)*(Calc!$CH$11:$CH$130),ROW(Calc!$O$11:$O$130)-ROW(INDEX(Calc!$O$11:$O$130,1,1))+1),Calc!$CJ23)),"")</f>
        <v/>
      </c>
      <c r="D59" s="201"/>
      <c r="E59" s="200" t="str">
        <f t="array" ref="E59">IFERROR(INDEX(Calc!$O$11:$O$130,SMALL(IF((E$51=Calc!$N$11:$N$130)*(Calc!$CH$11:$CH$130),ROW(Calc!$O$11:$O$130)-ROW(INDEX(Calc!$O$11:$O$130,1,1))+1),Calc!$CJ23)),"")</f>
        <v/>
      </c>
      <c r="F59" s="201"/>
      <c r="G59" s="200" t="str">
        <f t="array" ref="G59">IFERROR(INDEX(Calc!$O$11:$O$130,SMALL(IF((G$51=Calc!$N$11:$N$130)*(Calc!$CH$11:$CH$130),ROW(Calc!$O$11:$O$130)-ROW(INDEX(Calc!$O$11:$O$130,1,1))+1),Calc!$CJ23)),"")</f>
        <v/>
      </c>
      <c r="H59" s="201"/>
      <c r="I59" s="200" t="str">
        <f t="array" ref="I59">IFERROR(INDEX(Calc!$O$11:$O$130,SMALL(IF((I$51=Calc!$N$11:$N$130)*(Calc!$CH$11:$CH$130),ROW(Calc!$O$11:$O$130)-ROW(INDEX(Calc!$O$11:$O$130,1,1))+1),Calc!$CJ23)),"")</f>
        <v/>
      </c>
      <c r="J59" s="201"/>
      <c r="K59" s="200" t="str">
        <f t="array" ref="K59">IFERROR(INDEX(Calc!$O$11:$O$130,SMALL(IF((K$51=Calc!$N$11:$N$130)*(Calc!$CH$11:$CH$130),ROW(Calc!$O$11:$O$130)-ROW(INDEX(Calc!$O$11:$O$130,1,1))+1),Calc!$CJ23)),"")</f>
        <v/>
      </c>
      <c r="L59" s="201"/>
      <c r="M59" s="200" t="str">
        <f t="array" ref="M59">IFERROR(INDEX(Calc!$O$11:$O$130,SMALL(IF((M$51=Calc!$N$11:$N$130)*(Calc!$CH$11:$CH$130),ROW(Calc!$O$11:$O$130)-ROW(INDEX(Calc!$O$11:$O$130,1,1))+1),Calc!$CJ23)),"")</f>
        <v/>
      </c>
      <c r="N59" s="202"/>
      <c r="O59" s="200" t="str">
        <f t="array" ref="O59">IFERROR(INDEX(Calc!$O$11:$O$130,SMALL(IF((O$51=Calc!$N$11:$N$130)*(Calc!$CH$11:$CH$130),ROW(Calc!$O$11:$O$130)-ROW(INDEX(Calc!$O$11:$O$130,1,1))+1),Calc!$CJ23)),"")</f>
        <v/>
      </c>
      <c r="P59" s="139"/>
    </row>
    <row r="60" spans="2:18" s="135" customFormat="1" ht="15" customHeight="1" x14ac:dyDescent="0.25">
      <c r="B60" s="136"/>
      <c r="C60" s="200" t="str">
        <f t="array" ref="C60">IFERROR(INDEX(Calc!$O$11:$O$130,SMALL(IF((C$51=Calc!$N$11:$N$130)*(Calc!$CH$11:$CH$130),ROW(Calc!$O$11:$O$130)-ROW(INDEX(Calc!$O$11:$O$130,1,1))+1),Calc!$CJ24)),"")</f>
        <v/>
      </c>
      <c r="D60" s="201"/>
      <c r="E60" s="200" t="str">
        <f t="array" ref="E60">IFERROR(INDEX(Calc!$O$11:$O$130,SMALL(IF((E$51=Calc!$N$11:$N$130)*(Calc!$CH$11:$CH$130),ROW(Calc!$O$11:$O$130)-ROW(INDEX(Calc!$O$11:$O$130,1,1))+1),Calc!$CJ24)),"")</f>
        <v/>
      </c>
      <c r="F60" s="201"/>
      <c r="G60" s="200" t="str">
        <f t="array" ref="G60">IFERROR(INDEX(Calc!$O$11:$O$130,SMALL(IF((G$51=Calc!$N$11:$N$130)*(Calc!$CH$11:$CH$130),ROW(Calc!$O$11:$O$130)-ROW(INDEX(Calc!$O$11:$O$130,1,1))+1),Calc!$CJ24)),"")</f>
        <v/>
      </c>
      <c r="H60" s="201"/>
      <c r="I60" s="200" t="str">
        <f t="array" ref="I60">IFERROR(INDEX(Calc!$O$11:$O$130,SMALL(IF((I$51=Calc!$N$11:$N$130)*(Calc!$CH$11:$CH$130),ROW(Calc!$O$11:$O$130)-ROW(INDEX(Calc!$O$11:$O$130,1,1))+1),Calc!$CJ24)),"")</f>
        <v/>
      </c>
      <c r="J60" s="201"/>
      <c r="K60" s="200" t="str">
        <f t="array" ref="K60">IFERROR(INDEX(Calc!$O$11:$O$130,SMALL(IF((K$51=Calc!$N$11:$N$130)*(Calc!$CH$11:$CH$130),ROW(Calc!$O$11:$O$130)-ROW(INDEX(Calc!$O$11:$O$130,1,1))+1),Calc!$CJ24)),"")</f>
        <v/>
      </c>
      <c r="L60" s="201"/>
      <c r="M60" s="200" t="str">
        <f t="array" ref="M60">IFERROR(INDEX(Calc!$O$11:$O$130,SMALL(IF((M$51=Calc!$N$11:$N$130)*(Calc!$CH$11:$CH$130),ROW(Calc!$O$11:$O$130)-ROW(INDEX(Calc!$O$11:$O$130,1,1))+1),Calc!$CJ24)),"")</f>
        <v/>
      </c>
      <c r="N60" s="202"/>
      <c r="O60" s="200" t="str">
        <f t="array" ref="O60">IFERROR(INDEX(Calc!$O$11:$O$130,SMALL(IF((O$51=Calc!$N$11:$N$130)*(Calc!$CH$11:$CH$130),ROW(Calc!$O$11:$O$130)-ROW(INDEX(Calc!$O$11:$O$130,1,1))+1),Calc!$CJ24)),"")</f>
        <v/>
      </c>
      <c r="P60" s="139"/>
    </row>
    <row r="61" spans="2:18" s="135" customFormat="1" ht="15" customHeight="1" x14ac:dyDescent="0.25">
      <c r="B61" s="136"/>
      <c r="C61" s="200" t="str">
        <f t="array" ref="C61">IFERROR(INDEX(Calc!$O$11:$O$130,SMALL(IF((C$51=Calc!$N$11:$N$130)*(Calc!$CH$11:$CH$130),ROW(Calc!$O$11:$O$130)-ROW(INDEX(Calc!$O$11:$O$130,1,1))+1),Calc!$CJ25)),"")</f>
        <v/>
      </c>
      <c r="D61" s="201"/>
      <c r="E61" s="200" t="str">
        <f t="array" ref="E61">IFERROR(INDEX(Calc!$O$11:$O$130,SMALL(IF((E$51=Calc!$N$11:$N$130)*(Calc!$CH$11:$CH$130),ROW(Calc!$O$11:$O$130)-ROW(INDEX(Calc!$O$11:$O$130,1,1))+1),Calc!$CJ25)),"")</f>
        <v/>
      </c>
      <c r="F61" s="201"/>
      <c r="G61" s="200" t="str">
        <f t="array" ref="G61">IFERROR(INDEX(Calc!$O$11:$O$130,SMALL(IF((G$51=Calc!$N$11:$N$130)*(Calc!$CH$11:$CH$130),ROW(Calc!$O$11:$O$130)-ROW(INDEX(Calc!$O$11:$O$130,1,1))+1),Calc!$CJ25)),"")</f>
        <v/>
      </c>
      <c r="H61" s="201"/>
      <c r="I61" s="200" t="str">
        <f t="array" ref="I61">IFERROR(INDEX(Calc!$O$11:$O$130,SMALL(IF((I$51=Calc!$N$11:$N$130)*(Calc!$CH$11:$CH$130),ROW(Calc!$O$11:$O$130)-ROW(INDEX(Calc!$O$11:$O$130,1,1))+1),Calc!$CJ25)),"")</f>
        <v/>
      </c>
      <c r="J61" s="201"/>
      <c r="K61" s="200" t="str">
        <f t="array" ref="K61">IFERROR(INDEX(Calc!$O$11:$O$130,SMALL(IF((K$51=Calc!$N$11:$N$130)*(Calc!$CH$11:$CH$130),ROW(Calc!$O$11:$O$130)-ROW(INDEX(Calc!$O$11:$O$130,1,1))+1),Calc!$CJ25)),"")</f>
        <v/>
      </c>
      <c r="L61" s="201"/>
      <c r="M61" s="200" t="str">
        <f t="array" ref="M61">IFERROR(INDEX(Calc!$O$11:$O$130,SMALL(IF((M$51=Calc!$N$11:$N$130)*(Calc!$CH$11:$CH$130),ROW(Calc!$O$11:$O$130)-ROW(INDEX(Calc!$O$11:$O$130,1,1))+1),Calc!$CJ25)),"")</f>
        <v/>
      </c>
      <c r="N61" s="202"/>
      <c r="O61" s="200" t="str">
        <f t="array" ref="O61">IFERROR(INDEX(Calc!$O$11:$O$130,SMALL(IF((O$51=Calc!$N$11:$N$130)*(Calc!$CH$11:$CH$130),ROW(Calc!$O$11:$O$130)-ROW(INDEX(Calc!$O$11:$O$130,1,1))+1),Calc!$CJ25)),"")</f>
        <v/>
      </c>
      <c r="P61" s="139"/>
    </row>
    <row r="62" spans="2:18" s="135" customFormat="1" ht="15" customHeight="1" x14ac:dyDescent="0.25">
      <c r="B62" s="136"/>
      <c r="C62" s="200" t="str">
        <f t="array" ref="C62">IFERROR(INDEX(Calc!$O$11:$O$130,SMALL(IF((C$51=Calc!$N$11:$N$130)*(Calc!$CH$11:$CH$130),ROW(Calc!$O$11:$O$130)-ROW(INDEX(Calc!$O$11:$O$130,1,1))+1),Calc!$CJ26)),"")</f>
        <v/>
      </c>
      <c r="D62" s="201"/>
      <c r="E62" s="200" t="str">
        <f t="array" ref="E62">IFERROR(INDEX(Calc!$O$11:$O$130,SMALL(IF((E$51=Calc!$N$11:$N$130)*(Calc!$CH$11:$CH$130),ROW(Calc!$O$11:$O$130)-ROW(INDEX(Calc!$O$11:$O$130,1,1))+1),Calc!$CJ26)),"")</f>
        <v/>
      </c>
      <c r="F62" s="201"/>
      <c r="G62" s="200" t="str">
        <f t="array" ref="G62">IFERROR(INDEX(Calc!$O$11:$O$130,SMALL(IF((G$51=Calc!$N$11:$N$130)*(Calc!$CH$11:$CH$130),ROW(Calc!$O$11:$O$130)-ROW(INDEX(Calc!$O$11:$O$130,1,1))+1),Calc!$CJ26)),"")</f>
        <v/>
      </c>
      <c r="H62" s="201"/>
      <c r="I62" s="200" t="str">
        <f t="array" ref="I62">IFERROR(INDEX(Calc!$O$11:$O$130,SMALL(IF((I$51=Calc!$N$11:$N$130)*(Calc!$CH$11:$CH$130),ROW(Calc!$O$11:$O$130)-ROW(INDEX(Calc!$O$11:$O$130,1,1))+1),Calc!$CJ26)),"")</f>
        <v/>
      </c>
      <c r="J62" s="201"/>
      <c r="K62" s="200" t="str">
        <f t="array" ref="K62">IFERROR(INDEX(Calc!$O$11:$O$130,SMALL(IF((K$51=Calc!$N$11:$N$130)*(Calc!$CH$11:$CH$130),ROW(Calc!$O$11:$O$130)-ROW(INDEX(Calc!$O$11:$O$130,1,1))+1),Calc!$CJ26)),"")</f>
        <v/>
      </c>
      <c r="L62" s="201"/>
      <c r="M62" s="200" t="str">
        <f t="array" ref="M62">IFERROR(INDEX(Calc!$O$11:$O$130,SMALL(IF((M$51=Calc!$N$11:$N$130)*(Calc!$CH$11:$CH$130),ROW(Calc!$O$11:$O$130)-ROW(INDEX(Calc!$O$11:$O$130,1,1))+1),Calc!$CJ26)),"")</f>
        <v/>
      </c>
      <c r="N62" s="202"/>
      <c r="O62" s="200" t="str">
        <f t="array" ref="O62">IFERROR(INDEX(Calc!$O$11:$O$130,SMALL(IF((O$51=Calc!$N$11:$N$130)*(Calc!$CH$11:$CH$130),ROW(Calc!$O$11:$O$130)-ROW(INDEX(Calc!$O$11:$O$130,1,1))+1),Calc!$CJ26)),"")</f>
        <v/>
      </c>
      <c r="P62" s="139"/>
    </row>
    <row r="63" spans="2:18" s="1" customFormat="1" ht="9.9499999999999993" customHeight="1" x14ac:dyDescent="0.25">
      <c r="B63" s="140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2"/>
    </row>
    <row r="64" spans="2:18" s="146" customFormat="1" ht="15" customHeight="1" x14ac:dyDescent="0.25">
      <c r="B64" s="143"/>
      <c r="C64" s="72">
        <f>IFERROR(IF(LEN(O51)=0,"",IF(MONTH(O51+1)=MONTH(O51),O51+1,"")),"")</f>
        <v>45320</v>
      </c>
      <c r="D64" s="144"/>
      <c r="E64" s="72">
        <f>IFERROR(IF(LEN(C64)=0,"",IF(MONTH(C64+1)=MONTH(C64),C64+1,"")),"")</f>
        <v>45321</v>
      </c>
      <c r="F64" s="144"/>
      <c r="G64" s="72">
        <f>IFERROR(IF(LEN(E64)=0,"",IF(MONTH(E64+1)=MONTH(E64),E64+1,"")),"")</f>
        <v>45322</v>
      </c>
      <c r="H64" s="144"/>
      <c r="I64" s="72" t="str">
        <f>IFERROR(IF(LEN(G64)=0,"",IF(MONTH(G64+1)=MONTH(G64),G64+1,"")),"")</f>
        <v/>
      </c>
      <c r="J64" s="144"/>
      <c r="K64" s="72" t="str">
        <f>IFERROR(IF(LEN(I64)=0,"",IF(MONTH(I64+1)=MONTH(I64),I64+1,"")),"")</f>
        <v/>
      </c>
      <c r="L64" s="144"/>
      <c r="M64" s="72" t="str">
        <f>IFERROR(IF(LEN(K64)=0,"",IF(MONTH(K64+1)=MONTH(K64),K64+1,"")),"")</f>
        <v/>
      </c>
      <c r="N64" s="50"/>
      <c r="O64" s="72" t="str">
        <f>IFERROR(IF(LEN(M64)=0,"",IF(MONTH(M64+1)=MONTH(M64),M64+1,"")),"")</f>
        <v/>
      </c>
      <c r="P64" s="145"/>
    </row>
    <row r="65" spans="2:16" s="1" customFormat="1" ht="9.9499999999999993" customHeight="1" x14ac:dyDescent="0.25">
      <c r="B65" s="140"/>
      <c r="C65" s="203"/>
      <c r="D65" s="204"/>
      <c r="E65" s="203"/>
      <c r="F65" s="204"/>
      <c r="G65" s="203"/>
      <c r="H65" s="204"/>
      <c r="I65" s="203"/>
      <c r="J65" s="204"/>
      <c r="K65" s="203"/>
      <c r="L65" s="204"/>
      <c r="M65" s="203"/>
      <c r="N65" s="203"/>
      <c r="O65" s="203"/>
      <c r="P65" s="142"/>
    </row>
    <row r="66" spans="2:16" s="135" customFormat="1" ht="15" customHeight="1" x14ac:dyDescent="0.25">
      <c r="B66" s="136"/>
      <c r="C66" s="200" t="str">
        <f t="array" ref="C66">IFERROR(INDEX(Calc!$O$11:$O$130,SMALL(IF((C$64=Calc!$N$11:$N$130)*(Calc!$CH$11:$CH$130),ROW(Calc!$O$11:$O$130)-ROW(INDEX(Calc!$O$11:$O$130,1,1))+1),Calc!$CJ17)),"")</f>
        <v/>
      </c>
      <c r="D66" s="201"/>
      <c r="E66" s="200" t="str">
        <f t="array" ref="E66">IFERROR(INDEX(Calc!$O$11:$O$130,SMALL(IF((E$64=Calc!$N$11:$N$130)*(Calc!$CH$11:$CH$130),ROW(Calc!$O$11:$O$130)-ROW(INDEX(Calc!$O$11:$O$130,1,1))+1),Calc!$CJ17)),"")</f>
        <v/>
      </c>
      <c r="F66" s="201"/>
      <c r="G66" s="200" t="str">
        <f t="array" ref="G66">IFERROR(INDEX(Calc!$O$11:$O$130,SMALL(IF((G$64=Calc!$N$11:$N$130)*(Calc!$CH$11:$CH$130),ROW(Calc!$O$11:$O$130)-ROW(INDEX(Calc!$O$11:$O$130,1,1))+1),Calc!$CJ17)),"")</f>
        <v/>
      </c>
      <c r="H66" s="201"/>
      <c r="I66" s="200" t="str">
        <f t="array" ref="I66">IFERROR(INDEX(Calc!$O$11:$O$130,SMALL(IF((I$64=Calc!$N$11:$N$130)*(Calc!$CH$11:$CH$130),ROW(Calc!$O$11:$O$130)-ROW(INDEX(Calc!$O$11:$O$130,1,1))+1),Calc!$CJ17)),"")</f>
        <v/>
      </c>
      <c r="J66" s="201"/>
      <c r="K66" s="200" t="str">
        <f t="array" ref="K66">IFERROR(INDEX(Calc!$O$11:$O$130,SMALL(IF((K$64=Calc!$N$11:$N$130)*(Calc!$CH$11:$CH$130),ROW(Calc!$O$11:$O$130)-ROW(INDEX(Calc!$O$11:$O$130,1,1))+1),Calc!$CJ17)),"")</f>
        <v/>
      </c>
      <c r="L66" s="201"/>
      <c r="M66" s="200" t="str">
        <f t="array" ref="M66">IFERROR(INDEX(Calc!$O$11:$O$130,SMALL(IF((M$64=Calc!$N$11:$N$130)*(Calc!$CH$11:$CH$130),ROW(Calc!$O$11:$O$130)-ROW(INDEX(Calc!$O$11:$O$130,1,1))+1),Calc!$CJ17)),"")</f>
        <v/>
      </c>
      <c r="N66" s="202"/>
      <c r="O66" s="200" t="str">
        <f t="array" ref="O66">IFERROR(INDEX(Calc!$O$11:$O$130,SMALL(IF((O$64=Calc!$N$11:$N$130)*(Calc!$CH$11:$CH$130),ROW(Calc!$O$11:$O$130)-ROW(INDEX(Calc!$O$11:$O$130,1,1))+1),Calc!$CJ17)),"")</f>
        <v/>
      </c>
      <c r="P66" s="139"/>
    </row>
    <row r="67" spans="2:16" s="135" customFormat="1" ht="15" customHeight="1" x14ac:dyDescent="0.25">
      <c r="B67" s="136"/>
      <c r="C67" s="200" t="str">
        <f t="array" ref="C67">IFERROR(INDEX(Calc!$O$11:$O$130,SMALL(IF((C$64=Calc!$N$11:$N$130)*(Calc!$CH$11:$CH$130),ROW(Calc!$O$11:$O$130)-ROW(INDEX(Calc!$O$11:$O$130,1,1))+1),Calc!$CJ18)),"")</f>
        <v/>
      </c>
      <c r="D67" s="201"/>
      <c r="E67" s="200" t="str">
        <f t="array" ref="E67">IFERROR(INDEX(Calc!$O$11:$O$130,SMALL(IF((E$64=Calc!$N$11:$N$130)*(Calc!$CH$11:$CH$130),ROW(Calc!$O$11:$O$130)-ROW(INDEX(Calc!$O$11:$O$130,1,1))+1),Calc!$CJ18)),"")</f>
        <v/>
      </c>
      <c r="F67" s="201"/>
      <c r="G67" s="200" t="str">
        <f t="array" ref="G67">IFERROR(INDEX(Calc!$O$11:$O$130,SMALL(IF((G$64=Calc!$N$11:$N$130)*(Calc!$CH$11:$CH$130),ROW(Calc!$O$11:$O$130)-ROW(INDEX(Calc!$O$11:$O$130,1,1))+1),Calc!$CJ18)),"")</f>
        <v/>
      </c>
      <c r="H67" s="201"/>
      <c r="I67" s="200" t="str">
        <f t="array" ref="I67">IFERROR(INDEX(Calc!$O$11:$O$130,SMALL(IF((I$64=Calc!$N$11:$N$130)*(Calc!$CH$11:$CH$130),ROW(Calc!$O$11:$O$130)-ROW(INDEX(Calc!$O$11:$O$130,1,1))+1),Calc!$CJ18)),"")</f>
        <v/>
      </c>
      <c r="J67" s="201"/>
      <c r="K67" s="200" t="str">
        <f t="array" ref="K67">IFERROR(INDEX(Calc!$O$11:$O$130,SMALL(IF((K$64=Calc!$N$11:$N$130)*(Calc!$CH$11:$CH$130),ROW(Calc!$O$11:$O$130)-ROW(INDEX(Calc!$O$11:$O$130,1,1))+1),Calc!$CJ18)),"")</f>
        <v/>
      </c>
      <c r="L67" s="201"/>
      <c r="M67" s="200" t="str">
        <f t="array" ref="M67">IFERROR(INDEX(Calc!$O$11:$O$130,SMALL(IF((M$64=Calc!$N$11:$N$130)*(Calc!$CH$11:$CH$130),ROW(Calc!$O$11:$O$130)-ROW(INDEX(Calc!$O$11:$O$130,1,1))+1),Calc!$CJ18)),"")</f>
        <v/>
      </c>
      <c r="N67" s="202"/>
      <c r="O67" s="200" t="str">
        <f t="array" ref="O67">IFERROR(INDEX(Calc!$O$11:$O$130,SMALL(IF((O$64=Calc!$N$11:$N$130)*(Calc!$CH$11:$CH$130),ROW(Calc!$O$11:$O$130)-ROW(INDEX(Calc!$O$11:$O$130,1,1))+1),Calc!$CJ18)),"")</f>
        <v/>
      </c>
      <c r="P67" s="139"/>
    </row>
    <row r="68" spans="2:16" s="135" customFormat="1" ht="15" customHeight="1" x14ac:dyDescent="0.25">
      <c r="B68" s="136"/>
      <c r="C68" s="200" t="str">
        <f t="array" ref="C68">IFERROR(INDEX(Calc!$O$11:$O$130,SMALL(IF((C$64=Calc!$N$11:$N$130)*(Calc!$CH$11:$CH$130),ROW(Calc!$O$11:$O$130)-ROW(INDEX(Calc!$O$11:$O$130,1,1))+1),Calc!$CJ19)),"")</f>
        <v/>
      </c>
      <c r="D68" s="201"/>
      <c r="E68" s="200" t="str">
        <f t="array" ref="E68">IFERROR(INDEX(Calc!$O$11:$O$130,SMALL(IF((E$64=Calc!$N$11:$N$130)*(Calc!$CH$11:$CH$130),ROW(Calc!$O$11:$O$130)-ROW(INDEX(Calc!$O$11:$O$130,1,1))+1),Calc!$CJ19)),"")</f>
        <v/>
      </c>
      <c r="F68" s="201"/>
      <c r="G68" s="200" t="str">
        <f t="array" ref="G68">IFERROR(INDEX(Calc!$O$11:$O$130,SMALL(IF((G$64=Calc!$N$11:$N$130)*(Calc!$CH$11:$CH$130),ROW(Calc!$O$11:$O$130)-ROW(INDEX(Calc!$O$11:$O$130,1,1))+1),Calc!$CJ19)),"")</f>
        <v/>
      </c>
      <c r="H68" s="201"/>
      <c r="I68" s="200" t="str">
        <f t="array" ref="I68">IFERROR(INDEX(Calc!$O$11:$O$130,SMALL(IF((I$64=Calc!$N$11:$N$130)*(Calc!$CH$11:$CH$130),ROW(Calc!$O$11:$O$130)-ROW(INDEX(Calc!$O$11:$O$130,1,1))+1),Calc!$CJ19)),"")</f>
        <v/>
      </c>
      <c r="J68" s="201"/>
      <c r="K68" s="200" t="str">
        <f t="array" ref="K68">IFERROR(INDEX(Calc!$O$11:$O$130,SMALL(IF((K$64=Calc!$N$11:$N$130)*(Calc!$CH$11:$CH$130),ROW(Calc!$O$11:$O$130)-ROW(INDEX(Calc!$O$11:$O$130,1,1))+1),Calc!$CJ19)),"")</f>
        <v/>
      </c>
      <c r="L68" s="201"/>
      <c r="M68" s="200" t="str">
        <f t="array" ref="M68">IFERROR(INDEX(Calc!$O$11:$O$130,SMALL(IF((M$64=Calc!$N$11:$N$130)*(Calc!$CH$11:$CH$130),ROW(Calc!$O$11:$O$130)-ROW(INDEX(Calc!$O$11:$O$130,1,1))+1),Calc!$CJ19)),"")</f>
        <v/>
      </c>
      <c r="N68" s="202"/>
      <c r="O68" s="200" t="str">
        <f t="array" ref="O68">IFERROR(INDEX(Calc!$O$11:$O$130,SMALL(IF((O$64=Calc!$N$11:$N$130)*(Calc!$CH$11:$CH$130),ROW(Calc!$O$11:$O$130)-ROW(INDEX(Calc!$O$11:$O$130,1,1))+1),Calc!$CJ19)),"")</f>
        <v/>
      </c>
      <c r="P68" s="139"/>
    </row>
    <row r="69" spans="2:16" s="135" customFormat="1" ht="15" customHeight="1" x14ac:dyDescent="0.25">
      <c r="B69" s="136"/>
      <c r="C69" s="200" t="str">
        <f t="array" ref="C69">IFERROR(INDEX(Calc!$O$11:$O$130,SMALL(IF((C$64=Calc!$N$11:$N$130)*(Calc!$CH$11:$CH$130),ROW(Calc!$O$11:$O$130)-ROW(INDEX(Calc!$O$11:$O$130,1,1))+1),Calc!$CJ20)),"")</f>
        <v/>
      </c>
      <c r="D69" s="201"/>
      <c r="E69" s="200" t="str">
        <f t="array" ref="E69">IFERROR(INDEX(Calc!$O$11:$O$130,SMALL(IF((E$64=Calc!$N$11:$N$130)*(Calc!$CH$11:$CH$130),ROW(Calc!$O$11:$O$130)-ROW(INDEX(Calc!$O$11:$O$130,1,1))+1),Calc!$CJ20)),"")</f>
        <v/>
      </c>
      <c r="F69" s="201"/>
      <c r="G69" s="200" t="str">
        <f t="array" ref="G69">IFERROR(INDEX(Calc!$O$11:$O$130,SMALL(IF((G$64=Calc!$N$11:$N$130)*(Calc!$CH$11:$CH$130),ROW(Calc!$O$11:$O$130)-ROW(INDEX(Calc!$O$11:$O$130,1,1))+1),Calc!$CJ20)),"")</f>
        <v/>
      </c>
      <c r="H69" s="201"/>
      <c r="I69" s="200" t="str">
        <f t="array" ref="I69">IFERROR(INDEX(Calc!$O$11:$O$130,SMALL(IF((I$64=Calc!$N$11:$N$130)*(Calc!$CH$11:$CH$130),ROW(Calc!$O$11:$O$130)-ROW(INDEX(Calc!$O$11:$O$130,1,1))+1),Calc!$CJ20)),"")</f>
        <v/>
      </c>
      <c r="J69" s="201"/>
      <c r="K69" s="200" t="str">
        <f t="array" ref="K69">IFERROR(INDEX(Calc!$O$11:$O$130,SMALL(IF((K$64=Calc!$N$11:$N$130)*(Calc!$CH$11:$CH$130),ROW(Calc!$O$11:$O$130)-ROW(INDEX(Calc!$O$11:$O$130,1,1))+1),Calc!$CJ20)),"")</f>
        <v/>
      </c>
      <c r="L69" s="201"/>
      <c r="M69" s="200" t="str">
        <f t="array" ref="M69">IFERROR(INDEX(Calc!$O$11:$O$130,SMALL(IF((M$64=Calc!$N$11:$N$130)*(Calc!$CH$11:$CH$130),ROW(Calc!$O$11:$O$130)-ROW(INDEX(Calc!$O$11:$O$130,1,1))+1),Calc!$CJ20)),"")</f>
        <v/>
      </c>
      <c r="N69" s="202"/>
      <c r="O69" s="200" t="str">
        <f t="array" ref="O69">IFERROR(INDEX(Calc!$O$11:$O$130,SMALL(IF((O$64=Calc!$N$11:$N$130)*(Calc!$CH$11:$CH$130),ROW(Calc!$O$11:$O$130)-ROW(INDEX(Calc!$O$11:$O$130,1,1))+1),Calc!$CJ20)),"")</f>
        <v/>
      </c>
      <c r="P69" s="139"/>
    </row>
    <row r="70" spans="2:16" s="135" customFormat="1" ht="15" customHeight="1" x14ac:dyDescent="0.25">
      <c r="B70" s="136"/>
      <c r="C70" s="200" t="str">
        <f t="array" ref="C70">IFERROR(INDEX(Calc!$O$11:$O$130,SMALL(IF((C$64=Calc!$N$11:$N$130)*(Calc!$CH$11:$CH$130),ROW(Calc!$O$11:$O$130)-ROW(INDEX(Calc!$O$11:$O$130,1,1))+1),Calc!$CJ21)),"")</f>
        <v/>
      </c>
      <c r="D70" s="201"/>
      <c r="E70" s="200" t="str">
        <f t="array" ref="E70">IFERROR(INDEX(Calc!$O$11:$O$130,SMALL(IF((E$64=Calc!$N$11:$N$130)*(Calc!$CH$11:$CH$130),ROW(Calc!$O$11:$O$130)-ROW(INDEX(Calc!$O$11:$O$130,1,1))+1),Calc!$CJ21)),"")</f>
        <v/>
      </c>
      <c r="F70" s="201"/>
      <c r="G70" s="200" t="str">
        <f t="array" ref="G70">IFERROR(INDEX(Calc!$O$11:$O$130,SMALL(IF((G$64=Calc!$N$11:$N$130)*(Calc!$CH$11:$CH$130),ROW(Calc!$O$11:$O$130)-ROW(INDEX(Calc!$O$11:$O$130,1,1))+1),Calc!$CJ21)),"")</f>
        <v/>
      </c>
      <c r="H70" s="201"/>
      <c r="I70" s="200" t="str">
        <f t="array" ref="I70">IFERROR(INDEX(Calc!$O$11:$O$130,SMALL(IF((I$64=Calc!$N$11:$N$130)*(Calc!$CH$11:$CH$130),ROW(Calc!$O$11:$O$130)-ROW(INDEX(Calc!$O$11:$O$130,1,1))+1),Calc!$CJ21)),"")</f>
        <v/>
      </c>
      <c r="J70" s="201"/>
      <c r="K70" s="200" t="str">
        <f t="array" ref="K70">IFERROR(INDEX(Calc!$O$11:$O$130,SMALL(IF((K$64=Calc!$N$11:$N$130)*(Calc!$CH$11:$CH$130),ROW(Calc!$O$11:$O$130)-ROW(INDEX(Calc!$O$11:$O$130,1,1))+1),Calc!$CJ21)),"")</f>
        <v/>
      </c>
      <c r="L70" s="201"/>
      <c r="M70" s="200" t="str">
        <f t="array" ref="M70">IFERROR(INDEX(Calc!$O$11:$O$130,SMALL(IF((M$64=Calc!$N$11:$N$130)*(Calc!$CH$11:$CH$130),ROW(Calc!$O$11:$O$130)-ROW(INDEX(Calc!$O$11:$O$130,1,1))+1),Calc!$CJ21)),"")</f>
        <v/>
      </c>
      <c r="N70" s="202"/>
      <c r="O70" s="200" t="str">
        <f t="array" ref="O70">IFERROR(INDEX(Calc!$O$11:$O$130,SMALL(IF((O$64=Calc!$N$11:$N$130)*(Calc!$CH$11:$CH$130),ROW(Calc!$O$11:$O$130)-ROW(INDEX(Calc!$O$11:$O$130,1,1))+1),Calc!$CJ21)),"")</f>
        <v/>
      </c>
      <c r="P70" s="139"/>
    </row>
    <row r="71" spans="2:16" s="135" customFormat="1" ht="15" customHeight="1" x14ac:dyDescent="0.25">
      <c r="B71" s="136"/>
      <c r="C71" s="200" t="str">
        <f t="array" ref="C71">IFERROR(INDEX(Calc!$O$11:$O$130,SMALL(IF((C$64=Calc!$N$11:$N$130)*(Calc!$CH$11:$CH$130),ROW(Calc!$O$11:$O$130)-ROW(INDEX(Calc!$O$11:$O$130,1,1))+1),Calc!$CJ22)),"")</f>
        <v/>
      </c>
      <c r="D71" s="201"/>
      <c r="E71" s="200" t="str">
        <f t="array" ref="E71">IFERROR(INDEX(Calc!$O$11:$O$130,SMALL(IF((E$64=Calc!$N$11:$N$130)*(Calc!$CH$11:$CH$130),ROW(Calc!$O$11:$O$130)-ROW(INDEX(Calc!$O$11:$O$130,1,1))+1),Calc!$CJ22)),"")</f>
        <v/>
      </c>
      <c r="F71" s="201"/>
      <c r="G71" s="200" t="str">
        <f t="array" ref="G71">IFERROR(INDEX(Calc!$O$11:$O$130,SMALL(IF((G$64=Calc!$N$11:$N$130)*(Calc!$CH$11:$CH$130),ROW(Calc!$O$11:$O$130)-ROW(INDEX(Calc!$O$11:$O$130,1,1))+1),Calc!$CJ22)),"")</f>
        <v/>
      </c>
      <c r="H71" s="201"/>
      <c r="I71" s="200" t="str">
        <f t="array" ref="I71">IFERROR(INDEX(Calc!$O$11:$O$130,SMALL(IF((I$64=Calc!$N$11:$N$130)*(Calc!$CH$11:$CH$130),ROW(Calc!$O$11:$O$130)-ROW(INDEX(Calc!$O$11:$O$130,1,1))+1),Calc!$CJ22)),"")</f>
        <v/>
      </c>
      <c r="J71" s="201"/>
      <c r="K71" s="200" t="str">
        <f t="array" ref="K71">IFERROR(INDEX(Calc!$O$11:$O$130,SMALL(IF((K$64=Calc!$N$11:$N$130)*(Calc!$CH$11:$CH$130),ROW(Calc!$O$11:$O$130)-ROW(INDEX(Calc!$O$11:$O$130,1,1))+1),Calc!$CJ22)),"")</f>
        <v/>
      </c>
      <c r="L71" s="201"/>
      <c r="M71" s="200" t="str">
        <f t="array" ref="M71">IFERROR(INDEX(Calc!$O$11:$O$130,SMALL(IF((M$64=Calc!$N$11:$N$130)*(Calc!$CH$11:$CH$130),ROW(Calc!$O$11:$O$130)-ROW(INDEX(Calc!$O$11:$O$130,1,1))+1),Calc!$CJ22)),"")</f>
        <v/>
      </c>
      <c r="N71" s="202"/>
      <c r="O71" s="200" t="str">
        <f t="array" ref="O71">IFERROR(INDEX(Calc!$O$11:$O$130,SMALL(IF((O$64=Calc!$N$11:$N$130)*(Calc!$CH$11:$CH$130),ROW(Calc!$O$11:$O$130)-ROW(INDEX(Calc!$O$11:$O$130,1,1))+1),Calc!$CJ22)),"")</f>
        <v/>
      </c>
      <c r="P71" s="139"/>
    </row>
    <row r="72" spans="2:16" s="135" customFormat="1" ht="15" customHeight="1" x14ac:dyDescent="0.25">
      <c r="B72" s="136"/>
      <c r="C72" s="200" t="str">
        <f t="array" ref="C72">IFERROR(INDEX(Calc!$O$11:$O$130,SMALL(IF((C$64=Calc!$N$11:$N$130)*(Calc!$CH$11:$CH$130),ROW(Calc!$O$11:$O$130)-ROW(INDEX(Calc!$O$11:$O$130,1,1))+1),Calc!$CJ23)),"")</f>
        <v/>
      </c>
      <c r="D72" s="201"/>
      <c r="E72" s="200" t="str">
        <f t="array" ref="E72">IFERROR(INDEX(Calc!$O$11:$O$130,SMALL(IF((E$64=Calc!$N$11:$N$130)*(Calc!$CH$11:$CH$130),ROW(Calc!$O$11:$O$130)-ROW(INDEX(Calc!$O$11:$O$130,1,1))+1),Calc!$CJ23)),"")</f>
        <v/>
      </c>
      <c r="F72" s="201"/>
      <c r="G72" s="200" t="str">
        <f t="array" ref="G72">IFERROR(INDEX(Calc!$O$11:$O$130,SMALL(IF((G$64=Calc!$N$11:$N$130)*(Calc!$CH$11:$CH$130),ROW(Calc!$O$11:$O$130)-ROW(INDEX(Calc!$O$11:$O$130,1,1))+1),Calc!$CJ23)),"")</f>
        <v/>
      </c>
      <c r="H72" s="201"/>
      <c r="I72" s="200" t="str">
        <f t="array" ref="I72">IFERROR(INDEX(Calc!$O$11:$O$130,SMALL(IF((I$64=Calc!$N$11:$N$130)*(Calc!$CH$11:$CH$130),ROW(Calc!$O$11:$O$130)-ROW(INDEX(Calc!$O$11:$O$130,1,1))+1),Calc!$CJ23)),"")</f>
        <v/>
      </c>
      <c r="J72" s="201"/>
      <c r="K72" s="200" t="str">
        <f t="array" ref="K72">IFERROR(INDEX(Calc!$O$11:$O$130,SMALL(IF((K$64=Calc!$N$11:$N$130)*(Calc!$CH$11:$CH$130),ROW(Calc!$O$11:$O$130)-ROW(INDEX(Calc!$O$11:$O$130,1,1))+1),Calc!$CJ23)),"")</f>
        <v/>
      </c>
      <c r="L72" s="201"/>
      <c r="M72" s="200" t="str">
        <f t="array" ref="M72">IFERROR(INDEX(Calc!$O$11:$O$130,SMALL(IF((M$64=Calc!$N$11:$N$130)*(Calc!$CH$11:$CH$130),ROW(Calc!$O$11:$O$130)-ROW(INDEX(Calc!$O$11:$O$130,1,1))+1),Calc!$CJ23)),"")</f>
        <v/>
      </c>
      <c r="N72" s="202"/>
      <c r="O72" s="200" t="str">
        <f t="array" ref="O72">IFERROR(INDEX(Calc!$O$11:$O$130,SMALL(IF((O$64=Calc!$N$11:$N$130)*(Calc!$CH$11:$CH$130),ROW(Calc!$O$11:$O$130)-ROW(INDEX(Calc!$O$11:$O$130,1,1))+1),Calc!$CJ23)),"")</f>
        <v/>
      </c>
      <c r="P72" s="139"/>
    </row>
    <row r="73" spans="2:16" s="135" customFormat="1" ht="15" customHeight="1" x14ac:dyDescent="0.25">
      <c r="B73" s="136"/>
      <c r="C73" s="200" t="str">
        <f t="array" ref="C73">IFERROR(INDEX(Calc!$O$11:$O$130,SMALL(IF((C$64=Calc!$N$11:$N$130)*(Calc!$CH$11:$CH$130),ROW(Calc!$O$11:$O$130)-ROW(INDEX(Calc!$O$11:$O$130,1,1))+1),Calc!$CJ24)),"")</f>
        <v/>
      </c>
      <c r="D73" s="201"/>
      <c r="E73" s="200" t="str">
        <f t="array" ref="E73">IFERROR(INDEX(Calc!$O$11:$O$130,SMALL(IF((E$64=Calc!$N$11:$N$130)*(Calc!$CH$11:$CH$130),ROW(Calc!$O$11:$O$130)-ROW(INDEX(Calc!$O$11:$O$130,1,1))+1),Calc!$CJ24)),"")</f>
        <v/>
      </c>
      <c r="F73" s="201"/>
      <c r="G73" s="200" t="str">
        <f t="array" ref="G73">IFERROR(INDEX(Calc!$O$11:$O$130,SMALL(IF((G$64=Calc!$N$11:$N$130)*(Calc!$CH$11:$CH$130),ROW(Calc!$O$11:$O$130)-ROW(INDEX(Calc!$O$11:$O$130,1,1))+1),Calc!$CJ24)),"")</f>
        <v/>
      </c>
      <c r="H73" s="201"/>
      <c r="I73" s="200" t="str">
        <f t="array" ref="I73">IFERROR(INDEX(Calc!$O$11:$O$130,SMALL(IF((I$64=Calc!$N$11:$N$130)*(Calc!$CH$11:$CH$130),ROW(Calc!$O$11:$O$130)-ROW(INDEX(Calc!$O$11:$O$130,1,1))+1),Calc!$CJ24)),"")</f>
        <v/>
      </c>
      <c r="J73" s="201"/>
      <c r="K73" s="200" t="str">
        <f t="array" ref="K73">IFERROR(INDEX(Calc!$O$11:$O$130,SMALL(IF((K$64=Calc!$N$11:$N$130)*(Calc!$CH$11:$CH$130),ROW(Calc!$O$11:$O$130)-ROW(INDEX(Calc!$O$11:$O$130,1,1))+1),Calc!$CJ24)),"")</f>
        <v/>
      </c>
      <c r="L73" s="201"/>
      <c r="M73" s="200" t="str">
        <f t="array" ref="M73">IFERROR(INDEX(Calc!$O$11:$O$130,SMALL(IF((M$64=Calc!$N$11:$N$130)*(Calc!$CH$11:$CH$130),ROW(Calc!$O$11:$O$130)-ROW(INDEX(Calc!$O$11:$O$130,1,1))+1),Calc!$CJ24)),"")</f>
        <v/>
      </c>
      <c r="N73" s="202"/>
      <c r="O73" s="200" t="str">
        <f t="array" ref="O73">IFERROR(INDEX(Calc!$O$11:$O$130,SMALL(IF((O$64=Calc!$N$11:$N$130)*(Calc!$CH$11:$CH$130),ROW(Calc!$O$11:$O$130)-ROW(INDEX(Calc!$O$11:$O$130,1,1))+1),Calc!$CJ24)),"")</f>
        <v/>
      </c>
      <c r="P73" s="139"/>
    </row>
    <row r="74" spans="2:16" s="135" customFormat="1" ht="15" customHeight="1" x14ac:dyDescent="0.25">
      <c r="B74" s="136"/>
      <c r="C74" s="200" t="str">
        <f t="array" ref="C74">IFERROR(INDEX(Calc!$O$11:$O$130,SMALL(IF((C$64=Calc!$N$11:$N$130)*(Calc!$CH$11:$CH$130),ROW(Calc!$O$11:$O$130)-ROW(INDEX(Calc!$O$11:$O$130,1,1))+1),Calc!$CJ25)),"")</f>
        <v/>
      </c>
      <c r="D74" s="201"/>
      <c r="E74" s="200" t="str">
        <f t="array" ref="E74">IFERROR(INDEX(Calc!$O$11:$O$130,SMALL(IF((E$64=Calc!$N$11:$N$130)*(Calc!$CH$11:$CH$130),ROW(Calc!$O$11:$O$130)-ROW(INDEX(Calc!$O$11:$O$130,1,1))+1),Calc!$CJ25)),"")</f>
        <v/>
      </c>
      <c r="F74" s="201"/>
      <c r="G74" s="200" t="str">
        <f t="array" ref="G74">IFERROR(INDEX(Calc!$O$11:$O$130,SMALL(IF((G$64=Calc!$N$11:$N$130)*(Calc!$CH$11:$CH$130),ROW(Calc!$O$11:$O$130)-ROW(INDEX(Calc!$O$11:$O$130,1,1))+1),Calc!$CJ25)),"")</f>
        <v/>
      </c>
      <c r="H74" s="201"/>
      <c r="I74" s="200" t="str">
        <f t="array" ref="I74">IFERROR(INDEX(Calc!$O$11:$O$130,SMALL(IF((I$64=Calc!$N$11:$N$130)*(Calc!$CH$11:$CH$130),ROW(Calc!$O$11:$O$130)-ROW(INDEX(Calc!$O$11:$O$130,1,1))+1),Calc!$CJ25)),"")</f>
        <v/>
      </c>
      <c r="J74" s="201"/>
      <c r="K74" s="200" t="str">
        <f t="array" ref="K74">IFERROR(INDEX(Calc!$O$11:$O$130,SMALL(IF((K$64=Calc!$N$11:$N$130)*(Calc!$CH$11:$CH$130),ROW(Calc!$O$11:$O$130)-ROW(INDEX(Calc!$O$11:$O$130,1,1))+1),Calc!$CJ25)),"")</f>
        <v/>
      </c>
      <c r="L74" s="201"/>
      <c r="M74" s="200" t="str">
        <f t="array" ref="M74">IFERROR(INDEX(Calc!$O$11:$O$130,SMALL(IF((M$64=Calc!$N$11:$N$130)*(Calc!$CH$11:$CH$130),ROW(Calc!$O$11:$O$130)-ROW(INDEX(Calc!$O$11:$O$130,1,1))+1),Calc!$CJ25)),"")</f>
        <v/>
      </c>
      <c r="N74" s="202"/>
      <c r="O74" s="200" t="str">
        <f t="array" ref="O74">IFERROR(INDEX(Calc!$O$11:$O$130,SMALL(IF((O$64=Calc!$N$11:$N$130)*(Calc!$CH$11:$CH$130),ROW(Calc!$O$11:$O$130)-ROW(INDEX(Calc!$O$11:$O$130,1,1))+1),Calc!$CJ25)),"")</f>
        <v/>
      </c>
      <c r="P74" s="139"/>
    </row>
    <row r="75" spans="2:16" s="135" customFormat="1" ht="15" customHeight="1" x14ac:dyDescent="0.25">
      <c r="B75" s="136"/>
      <c r="C75" s="200" t="str">
        <f t="array" ref="C75">IFERROR(INDEX(Calc!$O$11:$O$130,SMALL(IF((C$64=Calc!$N$11:$N$130)*(Calc!$CH$11:$CH$130),ROW(Calc!$O$11:$O$130)-ROW(INDEX(Calc!$O$11:$O$130,1,1))+1),Calc!$CJ26)),"")</f>
        <v/>
      </c>
      <c r="D75" s="201"/>
      <c r="E75" s="200" t="str">
        <f t="array" ref="E75">IFERROR(INDEX(Calc!$O$11:$O$130,SMALL(IF((E$64=Calc!$N$11:$N$130)*(Calc!$CH$11:$CH$130),ROW(Calc!$O$11:$O$130)-ROW(INDEX(Calc!$O$11:$O$130,1,1))+1),Calc!$CJ26)),"")</f>
        <v/>
      </c>
      <c r="F75" s="201"/>
      <c r="G75" s="200" t="str">
        <f t="array" ref="G75">IFERROR(INDEX(Calc!$O$11:$O$130,SMALL(IF((G$64=Calc!$N$11:$N$130)*(Calc!$CH$11:$CH$130),ROW(Calc!$O$11:$O$130)-ROW(INDEX(Calc!$O$11:$O$130,1,1))+1),Calc!$CJ26)),"")</f>
        <v/>
      </c>
      <c r="H75" s="201"/>
      <c r="I75" s="200" t="str">
        <f t="array" ref="I75">IFERROR(INDEX(Calc!$O$11:$O$130,SMALL(IF((I$64=Calc!$N$11:$N$130)*(Calc!$CH$11:$CH$130),ROW(Calc!$O$11:$O$130)-ROW(INDEX(Calc!$O$11:$O$130,1,1))+1),Calc!$CJ26)),"")</f>
        <v/>
      </c>
      <c r="J75" s="201"/>
      <c r="K75" s="200" t="str">
        <f t="array" ref="K75">IFERROR(INDEX(Calc!$O$11:$O$130,SMALL(IF((K$64=Calc!$N$11:$N$130)*(Calc!$CH$11:$CH$130),ROW(Calc!$O$11:$O$130)-ROW(INDEX(Calc!$O$11:$O$130,1,1))+1),Calc!$CJ26)),"")</f>
        <v/>
      </c>
      <c r="L75" s="201"/>
      <c r="M75" s="200" t="str">
        <f t="array" ref="M75">IFERROR(INDEX(Calc!$O$11:$O$130,SMALL(IF((M$64=Calc!$N$11:$N$130)*(Calc!$CH$11:$CH$130),ROW(Calc!$O$11:$O$130)-ROW(INDEX(Calc!$O$11:$O$130,1,1))+1),Calc!$CJ26)),"")</f>
        <v/>
      </c>
      <c r="N75" s="202"/>
      <c r="O75" s="200" t="str">
        <f t="array" ref="O75">IFERROR(INDEX(Calc!$O$11:$O$130,SMALL(IF((O$64=Calc!$N$11:$N$130)*(Calc!$CH$11:$CH$130),ROW(Calc!$O$11:$O$130)-ROW(INDEX(Calc!$O$11:$O$130,1,1))+1),Calc!$CJ26)),"")</f>
        <v/>
      </c>
      <c r="P75" s="139"/>
    </row>
    <row r="76" spans="2:16" s="1" customFormat="1" ht="9.9499999999999993" customHeight="1" x14ac:dyDescent="0.25">
      <c r="B76" s="140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2"/>
    </row>
    <row r="77" spans="2:16" s="146" customFormat="1" ht="15" customHeight="1" x14ac:dyDescent="0.25">
      <c r="B77" s="143"/>
      <c r="C77" s="72" t="str">
        <f>IFERROR(IF(LEN(O64)=0,"",IF(MONTH(O64+1)=MONTH(O64),O64+1,"")),"")</f>
        <v/>
      </c>
      <c r="D77" s="144"/>
      <c r="E77" s="72" t="str">
        <f>IFERROR(IF(LEN(C77)=0,"",IF(MONTH(C77+1)=MONTH(C77),C77+1,"")),"")</f>
        <v/>
      </c>
      <c r="F77" s="144"/>
      <c r="G77" s="72"/>
      <c r="H77" s="144"/>
      <c r="I77" s="72"/>
      <c r="J77" s="144"/>
      <c r="K77" s="72"/>
      <c r="L77" s="144"/>
      <c r="M77" s="72"/>
      <c r="N77" s="51"/>
      <c r="O77" s="72"/>
      <c r="P77" s="145"/>
    </row>
    <row r="78" spans="2:16" s="1" customFormat="1" ht="9.9499999999999993" customHeight="1" x14ac:dyDescent="0.25">
      <c r="B78" s="140"/>
      <c r="C78" s="147"/>
      <c r="D78" s="141"/>
      <c r="E78" s="147"/>
      <c r="F78" s="141"/>
      <c r="G78" s="72"/>
      <c r="H78" s="141"/>
      <c r="I78" s="72"/>
      <c r="J78" s="141"/>
      <c r="K78" s="72"/>
      <c r="L78" s="141"/>
      <c r="M78" s="72"/>
      <c r="N78" s="150"/>
      <c r="O78" s="72"/>
      <c r="P78" s="142"/>
    </row>
    <row r="79" spans="2:16" s="135" customFormat="1" ht="15" customHeight="1" x14ac:dyDescent="0.25">
      <c r="B79" s="136"/>
      <c r="C79" s="200" t="str">
        <f t="array" ref="C79">IFERROR(INDEX(Calc!$O$11:$O$130,SMALL(IF((C$77=Calc!$N$11:$N$130)*(Calc!$CH$11:$CH$130),ROW(Calc!$O$11:$O$130)-ROW(INDEX(Calc!$O$11:$O$130,1,1))+1),Calc!$CJ17)),"")</f>
        <v/>
      </c>
      <c r="D79" s="201"/>
      <c r="E79" s="200" t="str">
        <f t="array" ref="E79">IFERROR(INDEX(Calc!$O$11:$O$130,SMALL(IF((E$77=Calc!$N$11:$N$130)*(Calc!$CH$11:$CH$130),ROW(Calc!$O$11:$O$130)-ROW(INDEX(Calc!$O$11:$O$130,1,1))+1),Calc!$CJ17)),"")</f>
        <v/>
      </c>
      <c r="F79" s="138"/>
      <c r="G79" s="53"/>
      <c r="H79" s="138"/>
      <c r="I79" s="53"/>
      <c r="J79" s="138"/>
      <c r="K79" s="53"/>
      <c r="L79" s="138"/>
      <c r="M79" s="53"/>
      <c r="N79" s="49"/>
      <c r="O79" s="53"/>
      <c r="P79" s="139"/>
    </row>
    <row r="80" spans="2:16" s="135" customFormat="1" ht="15" customHeight="1" x14ac:dyDescent="0.25">
      <c r="B80" s="136"/>
      <c r="C80" s="200" t="str">
        <f t="array" ref="C80">IFERROR(INDEX(Calc!$O$11:$O$130,SMALL(IF((C$77=Calc!$N$11:$N$130)*(Calc!$CH$11:$CH$130),ROW(Calc!$O$11:$O$130)-ROW(INDEX(Calc!$O$11:$O$130,1,1))+1),Calc!$CJ18)),"")</f>
        <v/>
      </c>
      <c r="D80" s="201"/>
      <c r="E80" s="200" t="str">
        <f t="array" ref="E80">IFERROR(INDEX(Calc!$O$11:$O$130,SMALL(IF((E$77=Calc!$N$11:$N$130)*(Calc!$CH$11:$CH$130),ROW(Calc!$O$11:$O$130)-ROW(INDEX(Calc!$O$11:$O$130,1,1))+1),Calc!$CJ18)),"")</f>
        <v/>
      </c>
      <c r="F80" s="138"/>
      <c r="G80" s="53"/>
      <c r="H80" s="138"/>
      <c r="I80" s="53"/>
      <c r="J80" s="138"/>
      <c r="K80" s="53"/>
      <c r="L80" s="138"/>
      <c r="M80" s="53"/>
      <c r="N80" s="138"/>
      <c r="O80" s="53"/>
      <c r="P80" s="139"/>
    </row>
    <row r="81" spans="2:16" s="135" customFormat="1" ht="15" customHeight="1" x14ac:dyDescent="0.25">
      <c r="B81" s="136"/>
      <c r="C81" s="200" t="str">
        <f t="array" ref="C81">IFERROR(INDEX(Calc!$O$11:$O$130,SMALL(IF((C$77=Calc!$N$11:$N$130)*(Calc!$CH$11:$CH$130),ROW(Calc!$O$11:$O$130)-ROW(INDEX(Calc!$O$11:$O$130,1,1))+1),Calc!$CJ19)),"")</f>
        <v/>
      </c>
      <c r="D81" s="201"/>
      <c r="E81" s="200" t="str">
        <f t="array" ref="E81">IFERROR(INDEX(Calc!$O$11:$O$130,SMALL(IF((E$77=Calc!$N$11:$N$130)*(Calc!$CH$11:$CH$130),ROW(Calc!$O$11:$O$130)-ROW(INDEX(Calc!$O$11:$O$130,1,1))+1),Calc!$CJ19)),"")</f>
        <v/>
      </c>
      <c r="F81" s="138"/>
      <c r="G81" s="53"/>
      <c r="H81" s="138"/>
      <c r="I81" s="53"/>
      <c r="J81" s="138"/>
      <c r="K81" s="53"/>
      <c r="L81" s="138"/>
      <c r="M81" s="53"/>
      <c r="N81" s="138"/>
      <c r="O81" s="53"/>
      <c r="P81" s="139"/>
    </row>
    <row r="82" spans="2:16" s="135" customFormat="1" ht="15" customHeight="1" x14ac:dyDescent="0.25">
      <c r="B82" s="136"/>
      <c r="C82" s="200" t="str">
        <f t="array" ref="C82">IFERROR(INDEX(Calc!$O$11:$O$130,SMALL(IF((C$77=Calc!$N$11:$N$130)*(Calc!$CH$11:$CH$130),ROW(Calc!$O$11:$O$130)-ROW(INDEX(Calc!$O$11:$O$130,1,1))+1),Calc!$CJ20)),"")</f>
        <v/>
      </c>
      <c r="D82" s="201"/>
      <c r="E82" s="200" t="str">
        <f t="array" ref="E82">IFERROR(INDEX(Calc!$O$11:$O$130,SMALL(IF((E$77=Calc!$N$11:$N$130)*(Calc!$CH$11:$CH$130),ROW(Calc!$O$11:$O$130)-ROW(INDEX(Calc!$O$11:$O$130,1,1))+1),Calc!$CJ20)),"")</f>
        <v/>
      </c>
      <c r="F82" s="138"/>
      <c r="G82" s="53"/>
      <c r="H82" s="138"/>
      <c r="I82" s="53"/>
      <c r="J82" s="138"/>
      <c r="K82" s="53"/>
      <c r="L82" s="138"/>
      <c r="M82" s="53"/>
      <c r="N82" s="138"/>
      <c r="O82" s="53"/>
      <c r="P82" s="139"/>
    </row>
    <row r="83" spans="2:16" s="135" customFormat="1" ht="15" customHeight="1" x14ac:dyDescent="0.25">
      <c r="B83" s="136"/>
      <c r="C83" s="200" t="str">
        <f t="array" ref="C83">IFERROR(INDEX(Calc!$O$11:$O$130,SMALL(IF((C$77=Calc!$N$11:$N$130)*(Calc!$CH$11:$CH$130),ROW(Calc!$O$11:$O$130)-ROW(INDEX(Calc!$O$11:$O$130,1,1))+1),Calc!$CJ21)),"")</f>
        <v/>
      </c>
      <c r="D83" s="201"/>
      <c r="E83" s="200" t="str">
        <f t="array" ref="E83">IFERROR(INDEX(Calc!$O$11:$O$130,SMALL(IF((E$77=Calc!$N$11:$N$130)*(Calc!$CH$11:$CH$130),ROW(Calc!$O$11:$O$130)-ROW(INDEX(Calc!$O$11:$O$130,1,1))+1),Calc!$CJ21)),"")</f>
        <v/>
      </c>
      <c r="F83" s="138"/>
      <c r="G83" s="53"/>
      <c r="H83" s="138"/>
      <c r="I83" s="53"/>
      <c r="J83" s="138"/>
      <c r="K83" s="53"/>
      <c r="L83" s="138"/>
      <c r="M83" s="53"/>
      <c r="N83" s="138"/>
      <c r="O83" s="53"/>
      <c r="P83" s="139"/>
    </row>
    <row r="84" spans="2:16" s="135" customFormat="1" ht="15" customHeight="1" x14ac:dyDescent="0.25">
      <c r="B84" s="136"/>
      <c r="C84" s="200" t="str">
        <f t="array" ref="C84">IFERROR(INDEX(Calc!$O$11:$O$130,SMALL(IF((C$77=Calc!$N$11:$N$130)*(Calc!$CH$11:$CH$130),ROW(Calc!$O$11:$O$130)-ROW(INDEX(Calc!$O$11:$O$130,1,1))+1),Calc!$CJ22)),"")</f>
        <v/>
      </c>
      <c r="D84" s="201"/>
      <c r="E84" s="200" t="str">
        <f t="array" ref="E84">IFERROR(INDEX(Calc!$O$11:$O$130,SMALL(IF((E$77=Calc!$N$11:$N$130)*(Calc!$CH$11:$CH$130),ROW(Calc!$O$11:$O$130)-ROW(INDEX(Calc!$O$11:$O$130,1,1))+1),Calc!$CJ22)),"")</f>
        <v/>
      </c>
      <c r="F84" s="138"/>
      <c r="G84" s="53"/>
      <c r="H84" s="138"/>
      <c r="I84" s="53"/>
      <c r="J84" s="138"/>
      <c r="K84" s="53"/>
      <c r="L84" s="138"/>
      <c r="M84" s="53"/>
      <c r="N84" s="138"/>
      <c r="O84" s="53"/>
      <c r="P84" s="139"/>
    </row>
    <row r="85" spans="2:16" s="135" customFormat="1" ht="15" customHeight="1" x14ac:dyDescent="0.25">
      <c r="B85" s="136"/>
      <c r="C85" s="200" t="str">
        <f t="array" ref="C85">IFERROR(INDEX(Calc!$O$11:$O$130,SMALL(IF((C$77=Calc!$N$11:$N$130)*(Calc!$CH$11:$CH$130),ROW(Calc!$O$11:$O$130)-ROW(INDEX(Calc!$O$11:$O$130,1,1))+1),Calc!$CJ23)),"")</f>
        <v/>
      </c>
      <c r="D85" s="201"/>
      <c r="E85" s="200" t="str">
        <f t="array" ref="E85">IFERROR(INDEX(Calc!$O$11:$O$130,SMALL(IF((E$77=Calc!$N$11:$N$130)*(Calc!$CH$11:$CH$130),ROW(Calc!$O$11:$O$130)-ROW(INDEX(Calc!$O$11:$O$130,1,1))+1),Calc!$CJ23)),"")</f>
        <v/>
      </c>
      <c r="F85" s="138"/>
      <c r="G85" s="53"/>
      <c r="H85" s="138"/>
      <c r="I85" s="53"/>
      <c r="J85" s="138"/>
      <c r="K85" s="53"/>
      <c r="L85" s="138"/>
      <c r="M85" s="53"/>
      <c r="N85" s="138"/>
      <c r="O85" s="53"/>
      <c r="P85" s="139"/>
    </row>
    <row r="86" spans="2:16" s="135" customFormat="1" ht="15" customHeight="1" x14ac:dyDescent="0.25">
      <c r="B86" s="136"/>
      <c r="C86" s="200" t="str">
        <f t="array" ref="C86">IFERROR(INDEX(Calc!$O$11:$O$130,SMALL(IF((C$77=Calc!$N$11:$N$130)*(Calc!$CH$11:$CH$130),ROW(Calc!$O$11:$O$130)-ROW(INDEX(Calc!$O$11:$O$130,1,1))+1),Calc!$CJ24)),"")</f>
        <v/>
      </c>
      <c r="D86" s="201"/>
      <c r="E86" s="200" t="str">
        <f t="array" ref="E86">IFERROR(INDEX(Calc!$O$11:$O$130,SMALL(IF((E$77=Calc!$N$11:$N$130)*(Calc!$CH$11:$CH$130),ROW(Calc!$O$11:$O$130)-ROW(INDEX(Calc!$O$11:$O$130,1,1))+1),Calc!$CJ24)),"")</f>
        <v/>
      </c>
      <c r="F86" s="138"/>
      <c r="G86" s="53"/>
      <c r="H86" s="138"/>
      <c r="I86" s="53"/>
      <c r="J86" s="138"/>
      <c r="K86" s="53"/>
      <c r="L86" s="138"/>
      <c r="M86" s="53"/>
      <c r="N86" s="138"/>
      <c r="O86" s="53"/>
      <c r="P86" s="139"/>
    </row>
    <row r="87" spans="2:16" s="135" customFormat="1" ht="15" customHeight="1" x14ac:dyDescent="0.25">
      <c r="B87" s="136"/>
      <c r="C87" s="200" t="str">
        <f t="array" ref="C87">IFERROR(INDEX(Calc!$O$11:$O$130,SMALL(IF((C$77=Calc!$N$11:$N$130)*(Calc!$CH$11:$CH$130),ROW(Calc!$O$11:$O$130)-ROW(INDEX(Calc!$O$11:$O$130,1,1))+1),Calc!$CJ25)),"")</f>
        <v/>
      </c>
      <c r="D87" s="201"/>
      <c r="E87" s="200" t="str">
        <f t="array" ref="E87">IFERROR(INDEX(Calc!$O$11:$O$130,SMALL(IF((E$77=Calc!$N$11:$N$130)*(Calc!$CH$11:$CH$130),ROW(Calc!$O$11:$O$130)-ROW(INDEX(Calc!$O$11:$O$130,1,1))+1),Calc!$CJ25)),"")</f>
        <v/>
      </c>
      <c r="F87" s="138"/>
      <c r="G87" s="53"/>
      <c r="H87" s="138"/>
      <c r="I87" s="53"/>
      <c r="J87" s="138"/>
      <c r="K87" s="53"/>
      <c r="L87" s="138"/>
      <c r="M87" s="53"/>
      <c r="N87" s="138"/>
      <c r="O87" s="53"/>
      <c r="P87" s="139"/>
    </row>
    <row r="88" spans="2:16" s="135" customFormat="1" ht="15" customHeight="1" x14ac:dyDescent="0.25">
      <c r="B88" s="136"/>
      <c r="C88" s="200" t="str">
        <f t="array" ref="C88">IFERROR(INDEX(Calc!$O$11:$O$130,SMALL(IF((C$77=Calc!$N$11:$N$130)*(Calc!$CH$11:$CH$130),ROW(Calc!$O$11:$O$130)-ROW(INDEX(Calc!$O$11:$O$130,1,1))+1),Calc!$CJ26)),"")</f>
        <v/>
      </c>
      <c r="D88" s="201"/>
      <c r="E88" s="200" t="str">
        <f t="array" ref="E88">IFERROR(INDEX(Calc!$O$11:$O$130,SMALL(IF((E$77=Calc!$N$11:$N$130)*(Calc!$CH$11:$CH$130),ROW(Calc!$O$11:$O$130)-ROW(INDEX(Calc!$O$11:$O$130,1,1))+1),Calc!$CJ26)),"")</f>
        <v/>
      </c>
      <c r="F88" s="138"/>
      <c r="G88" s="53"/>
      <c r="H88" s="138"/>
      <c r="I88" s="53"/>
      <c r="J88" s="138"/>
      <c r="K88" s="53"/>
      <c r="L88" s="138"/>
      <c r="M88" s="53"/>
      <c r="N88" s="49"/>
      <c r="O88" s="53"/>
      <c r="P88" s="139"/>
    </row>
    <row r="89" spans="2:16" ht="9.9499999999999993" customHeight="1" x14ac:dyDescent="0.25">
      <c r="B89" s="151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3"/>
    </row>
    <row r="90" spans="2:16" ht="9.9499999999999993" customHeight="1" x14ac:dyDescent="0.25"/>
    <row r="91" spans="2:16" s="154" customFormat="1" ht="30" hidden="1" customHeight="1" outlineLevel="1" thickBot="1" x14ac:dyDescent="0.4">
      <c r="C91" s="155" t="s">
        <v>72</v>
      </c>
      <c r="D91" s="155"/>
      <c r="E91" s="71" t="str">
        <f>IFERROR(Calc!CN12&amp;" / "&amp;INDEX(Calc!CQ14:CQ25,Calc!CN13,1),"")</f>
        <v>2024 / February</v>
      </c>
      <c r="F91" s="155"/>
      <c r="N91" s="156"/>
      <c r="P91" s="157"/>
    </row>
    <row r="92" spans="2:16" ht="9.9499999999999993" hidden="1" customHeight="1" outlineLevel="1" x14ac:dyDescent="0.25">
      <c r="C92" s="114"/>
      <c r="D92" s="114"/>
      <c r="E92" s="114"/>
      <c r="F92" s="114"/>
      <c r="L92" s="114"/>
      <c r="M92" s="114"/>
      <c r="N92" s="114"/>
      <c r="O92" s="114"/>
      <c r="P92" s="114"/>
    </row>
    <row r="93" spans="2:16" ht="9.9499999999999993" hidden="1" customHeight="1" outlineLevel="1" x14ac:dyDescent="0.25">
      <c r="C93" s="114"/>
      <c r="D93" s="114"/>
      <c r="E93" s="114"/>
      <c r="F93" s="114"/>
      <c r="G93" s="114"/>
      <c r="H93" s="114"/>
      <c r="I93" s="114"/>
      <c r="L93" s="114"/>
      <c r="M93" s="114"/>
      <c r="N93" s="114"/>
      <c r="O93" s="114"/>
      <c r="P93" s="114"/>
    </row>
    <row r="94" spans="2:16" ht="9.9499999999999993" hidden="1" customHeight="1" outlineLevel="1" x14ac:dyDescent="0.25">
      <c r="B94" s="119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1"/>
    </row>
    <row r="95" spans="2:16" ht="20.100000000000001" hidden="1" customHeight="1" outlineLevel="1" x14ac:dyDescent="0.25">
      <c r="B95" s="123"/>
      <c r="C95" s="158" t="s">
        <v>12</v>
      </c>
      <c r="D95" s="125"/>
      <c r="E95" s="158" t="s">
        <v>57</v>
      </c>
      <c r="F95" s="125"/>
      <c r="G95" s="158" t="s">
        <v>13</v>
      </c>
      <c r="H95" s="125"/>
      <c r="I95" s="158" t="s">
        <v>14</v>
      </c>
      <c r="J95" s="125"/>
      <c r="K95" s="158" t="s">
        <v>15</v>
      </c>
      <c r="L95" s="125"/>
      <c r="M95" s="158" t="s">
        <v>16</v>
      </c>
      <c r="N95" s="126"/>
      <c r="O95" s="158" t="s">
        <v>17</v>
      </c>
      <c r="P95" s="127"/>
    </row>
    <row r="96" spans="2:16" ht="9.9499999999999993" hidden="1" customHeight="1" outlineLevel="1" x14ac:dyDescent="0.25">
      <c r="B96" s="128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30"/>
    </row>
    <row r="97" spans="2:16" hidden="1" outlineLevel="1" x14ac:dyDescent="0.25">
      <c r="B97" s="132"/>
      <c r="C97" s="72" t="str">
        <f>IFERROR(IF(WEEKDAY(Calc!CN14)=2,Calc!CN14,""),"")</f>
        <v/>
      </c>
      <c r="D97" s="133"/>
      <c r="E97" s="72" t="str">
        <f>IFERROR(IF(LEN(C97)&gt;0,C97+1,IF(WEEKDAY(Calc!CN14)=3,Calc!CN14,"")),"")</f>
        <v/>
      </c>
      <c r="F97" s="133"/>
      <c r="G97" s="72" t="str">
        <f>IFERROR(IF(LEN(E97)&gt;0,E97+1,IF(WEEKDAY(Calc!CN14)=4,Calc!CN14,"")),"")</f>
        <v/>
      </c>
      <c r="H97" s="133"/>
      <c r="I97" s="72">
        <f>IFERROR(IF(LEN(G97)&gt;0,G97+1,IF(WEEKDAY(Calc!CN14)=5,Calc!CN14,"")),"")</f>
        <v>45323</v>
      </c>
      <c r="J97" s="133"/>
      <c r="K97" s="72">
        <f>IFERROR(IF(LEN(I97)&gt;0,I97+1,IF(WEEKDAY(Calc!CN14)=6,Calc!CN14,"")),"")</f>
        <v>45324</v>
      </c>
      <c r="L97" s="133"/>
      <c r="M97" s="72">
        <f>IFERROR(IF(LEN(K97)&gt;0,K97+1,IF(WEEKDAY(Calc!CN14)=7,Calc!CN14,"")),"")</f>
        <v>45325</v>
      </c>
      <c r="N97" s="48"/>
      <c r="O97" s="72">
        <f>IFERROR(IF(LEN(M97)&gt;0,M97+1,IF(WEEKDAY(Calc!CN14)=1,Calc!CN14,"")),"")</f>
        <v>45326</v>
      </c>
      <c r="P97" s="134"/>
    </row>
    <row r="98" spans="2:16" ht="9.9499999999999993" hidden="1" customHeight="1" outlineLevel="1" x14ac:dyDescent="0.25">
      <c r="B98" s="136"/>
      <c r="C98" s="137"/>
      <c r="D98" s="138"/>
      <c r="E98" s="137"/>
      <c r="F98" s="138"/>
      <c r="G98" s="137"/>
      <c r="H98" s="138"/>
      <c r="I98" s="137"/>
      <c r="J98" s="138"/>
      <c r="K98" s="137"/>
      <c r="L98" s="138"/>
      <c r="M98" s="137"/>
      <c r="N98" s="137"/>
      <c r="O98" s="137"/>
      <c r="P98" s="139"/>
    </row>
    <row r="99" spans="2:16" hidden="1" outlineLevel="1" x14ac:dyDescent="0.25">
      <c r="B99" s="136"/>
      <c r="C99" s="200" t="str">
        <f t="array" ref="C99">IFERROR(INDEX(Calc!$O$11:$O$130,SMALL(IF((C$97=Calc!$N$11:$N$130)*(Calc!$CH$11:$CH$130),ROW(Calc!$O$11:$O$130)-ROW(INDEX(Calc!$O$11:$O$130,1,1))+1),Calc!$CJ17)),"")</f>
        <v/>
      </c>
      <c r="D99" s="201"/>
      <c r="E99" s="200" t="str">
        <f t="array" ref="E99">IFERROR(INDEX(Calc!$O$11:$O$130,SMALL(IF((E$97=Calc!$N$11:$N$130)*(Calc!$CH$11:$CH$130),ROW(Calc!$O$11:$O$130)-ROW(INDEX(Calc!$O$11:$O$130,1,1))+1),Calc!$CJ17)),"")</f>
        <v/>
      </c>
      <c r="F99" s="201"/>
      <c r="G99" s="200" t="str">
        <f t="array" ref="G99">IFERROR(INDEX(Calc!$O$11:$O$130,SMALL(IF((G$97=Calc!$N$11:$N$130)*(Calc!$CH$11:$CH$130),ROW(Calc!$O$11:$O$130)-ROW(INDEX(Calc!$O$11:$O$130,1,1))+1),Calc!$CJ17)),"")</f>
        <v/>
      </c>
      <c r="H99" s="201"/>
      <c r="I99" s="200" t="str">
        <f t="array" ref="I99">IFERROR(INDEX(Calc!$O$11:$O$130,SMALL(IF((I$97=Calc!$N$11:$N$130)*(Calc!$CH$11:$CH$130),ROW(Calc!$O$11:$O$130)-ROW(INDEX(Calc!$O$11:$O$130,1,1))+1),Calc!$CJ17)),"")</f>
        <v>Utilities - $120</v>
      </c>
      <c r="J99" s="201"/>
      <c r="K99" s="200" t="str">
        <f t="array" ref="K99">IFERROR(INDEX(Calc!$O$11:$O$130,SMALL(IF((K$97=Calc!$N$11:$N$130)*(Calc!$CH$11:$CH$130),ROW(Calc!$O$11:$O$130)-ROW(INDEX(Calc!$O$11:$O$130,1,1))+1),Calc!$CJ17)),"")</f>
        <v/>
      </c>
      <c r="L99" s="201"/>
      <c r="M99" s="200" t="str">
        <f t="array" ref="M99">IFERROR(INDEX(Calc!$O$11:$O$130,SMALL(IF((M$97=Calc!$N$11:$N$130)*(Calc!$CH$11:$CH$130),ROW(Calc!$O$11:$O$130)-ROW(INDEX(Calc!$O$11:$O$130,1,1))+1),Calc!$CJ17)),"")</f>
        <v/>
      </c>
      <c r="N99" s="202"/>
      <c r="O99" s="200" t="str">
        <f t="array" ref="O99">IFERROR(INDEX(Calc!$O$11:$O$130,SMALL(IF((O$97=Calc!$N$11:$N$130)*(Calc!$CH$11:$CH$130),ROW(Calc!$O$11:$O$130)-ROW(INDEX(Calc!$O$11:$O$130,1,1))+1),Calc!$CJ17)),"")</f>
        <v/>
      </c>
      <c r="P99" s="139"/>
    </row>
    <row r="100" spans="2:16" hidden="1" outlineLevel="1" x14ac:dyDescent="0.25">
      <c r="B100" s="136"/>
      <c r="C100" s="200" t="str">
        <f t="array" ref="C100">IFERROR(INDEX(Calc!$O$11:$O$130,SMALL(IF((C$97=Calc!$N$11:$N$130)*(Calc!$CH$11:$CH$130),ROW(Calc!$O$11:$O$130)-ROW(INDEX(Calc!$O$11:$O$130,1,1))+1),Calc!$CJ18)),"")</f>
        <v/>
      </c>
      <c r="D100" s="201"/>
      <c r="E100" s="200" t="str">
        <f t="array" ref="E100">IFERROR(INDEX(Calc!$O$11:$O$130,SMALL(IF((E$97=Calc!$N$11:$N$130)*(Calc!$CH$11:$CH$130),ROW(Calc!$O$11:$O$130)-ROW(INDEX(Calc!$O$11:$O$130,1,1))+1),Calc!$CJ18)),"")</f>
        <v/>
      </c>
      <c r="F100" s="201"/>
      <c r="G100" s="200" t="str">
        <f t="array" ref="G100">IFERROR(INDEX(Calc!$O$11:$O$130,SMALL(IF((G$97=Calc!$N$11:$N$130)*(Calc!$CH$11:$CH$130),ROW(Calc!$O$11:$O$130)-ROW(INDEX(Calc!$O$11:$O$130,1,1))+1),Calc!$CJ18)),"")</f>
        <v/>
      </c>
      <c r="H100" s="201"/>
      <c r="I100" s="200" t="str">
        <f t="array" ref="I100">IFERROR(INDEX(Calc!$O$11:$O$130,SMALL(IF((I$97=Calc!$N$11:$N$130)*(Calc!$CH$11:$CH$130),ROW(Calc!$O$11:$O$130)-ROW(INDEX(Calc!$O$11:$O$130,1,1))+1),Calc!$CJ18)),"")</f>
        <v>Utilities - $30</v>
      </c>
      <c r="J100" s="201"/>
      <c r="K100" s="200" t="str">
        <f t="array" ref="K100">IFERROR(INDEX(Calc!$O$11:$O$130,SMALL(IF((K$97=Calc!$N$11:$N$130)*(Calc!$CH$11:$CH$130),ROW(Calc!$O$11:$O$130)-ROW(INDEX(Calc!$O$11:$O$130,1,1))+1),Calc!$CJ18)),"")</f>
        <v/>
      </c>
      <c r="L100" s="201"/>
      <c r="M100" s="200" t="str">
        <f t="array" ref="M100">IFERROR(INDEX(Calc!$O$11:$O$130,SMALL(IF((M$97=Calc!$N$11:$N$130)*(Calc!$CH$11:$CH$130),ROW(Calc!$O$11:$O$130)-ROW(INDEX(Calc!$O$11:$O$130,1,1))+1),Calc!$CJ18)),"")</f>
        <v/>
      </c>
      <c r="N100" s="202"/>
      <c r="O100" s="200" t="str">
        <f t="array" ref="O100">IFERROR(INDEX(Calc!$O$11:$O$130,SMALL(IF((O$97=Calc!$N$11:$N$130)*(Calc!$CH$11:$CH$130),ROW(Calc!$O$11:$O$130)-ROW(INDEX(Calc!$O$11:$O$130,1,1))+1),Calc!$CJ18)),"")</f>
        <v/>
      </c>
      <c r="P100" s="139"/>
    </row>
    <row r="101" spans="2:16" hidden="1" outlineLevel="1" x14ac:dyDescent="0.25">
      <c r="B101" s="136"/>
      <c r="C101" s="200" t="str">
        <f t="array" ref="C101">IFERROR(INDEX(Calc!$O$11:$O$130,SMALL(IF((C$97=Calc!$N$11:$N$130)*(Calc!$CH$11:$CH$130),ROW(Calc!$O$11:$O$130)-ROW(INDEX(Calc!$O$11:$O$130,1,1))+1),Calc!$CJ19)),"")</f>
        <v/>
      </c>
      <c r="D101" s="201"/>
      <c r="E101" s="200" t="str">
        <f t="array" ref="E101">IFERROR(INDEX(Calc!$O$11:$O$130,SMALL(IF((E$97=Calc!$N$11:$N$130)*(Calc!$CH$11:$CH$130),ROW(Calc!$O$11:$O$130)-ROW(INDEX(Calc!$O$11:$O$130,1,1))+1),Calc!$CJ19)),"")</f>
        <v/>
      </c>
      <c r="F101" s="201"/>
      <c r="G101" s="200" t="str">
        <f t="array" ref="G101">IFERROR(INDEX(Calc!$O$11:$O$130,SMALL(IF((G$97=Calc!$N$11:$N$130)*(Calc!$CH$11:$CH$130),ROW(Calc!$O$11:$O$130)-ROW(INDEX(Calc!$O$11:$O$130,1,1))+1),Calc!$CJ19)),"")</f>
        <v/>
      </c>
      <c r="H101" s="201"/>
      <c r="I101" s="200" t="str">
        <f t="array" ref="I101">IFERROR(INDEX(Calc!$O$11:$O$130,SMALL(IF((I$97=Calc!$N$11:$N$130)*(Calc!$CH$11:$CH$130),ROW(Calc!$O$11:$O$130)-ROW(INDEX(Calc!$O$11:$O$130,1,1))+1),Calc!$CJ19)),"")</f>
        <v>Subscriptions - $15</v>
      </c>
      <c r="J101" s="201"/>
      <c r="K101" s="200" t="str">
        <f t="array" ref="K101">IFERROR(INDEX(Calc!$O$11:$O$130,SMALL(IF((K$97=Calc!$N$11:$N$130)*(Calc!$CH$11:$CH$130),ROW(Calc!$O$11:$O$130)-ROW(INDEX(Calc!$O$11:$O$130,1,1))+1),Calc!$CJ19)),"")</f>
        <v/>
      </c>
      <c r="L101" s="201"/>
      <c r="M101" s="200" t="str">
        <f t="array" ref="M101">IFERROR(INDEX(Calc!$O$11:$O$130,SMALL(IF((M$97=Calc!$N$11:$N$130)*(Calc!$CH$11:$CH$130),ROW(Calc!$O$11:$O$130)-ROW(INDEX(Calc!$O$11:$O$130,1,1))+1),Calc!$CJ19)),"")</f>
        <v/>
      </c>
      <c r="N101" s="202"/>
      <c r="O101" s="200" t="str">
        <f t="array" ref="O101">IFERROR(INDEX(Calc!$O$11:$O$130,SMALL(IF((O$97=Calc!$N$11:$N$130)*(Calc!$CH$11:$CH$130),ROW(Calc!$O$11:$O$130)-ROW(INDEX(Calc!$O$11:$O$130,1,1))+1),Calc!$CJ19)),"")</f>
        <v/>
      </c>
      <c r="P101" s="139"/>
    </row>
    <row r="102" spans="2:16" hidden="1" outlineLevel="1" x14ac:dyDescent="0.25">
      <c r="B102" s="136"/>
      <c r="C102" s="200" t="str">
        <f t="array" ref="C102">IFERROR(INDEX(Calc!$O$11:$O$130,SMALL(IF((C$97=Calc!$N$11:$N$130)*(Calc!$CH$11:$CH$130),ROW(Calc!$O$11:$O$130)-ROW(INDEX(Calc!$O$11:$O$130,1,1))+1),Calc!$CJ20)),"")</f>
        <v/>
      </c>
      <c r="D102" s="201"/>
      <c r="E102" s="200" t="str">
        <f t="array" ref="E102">IFERROR(INDEX(Calc!$O$11:$O$130,SMALL(IF((E$97=Calc!$N$11:$N$130)*(Calc!$CH$11:$CH$130),ROW(Calc!$O$11:$O$130)-ROW(INDEX(Calc!$O$11:$O$130,1,1))+1),Calc!$CJ20)),"")</f>
        <v/>
      </c>
      <c r="F102" s="201"/>
      <c r="G102" s="200" t="str">
        <f t="array" ref="G102">IFERROR(INDEX(Calc!$O$11:$O$130,SMALL(IF((G$97=Calc!$N$11:$N$130)*(Calc!$CH$11:$CH$130),ROW(Calc!$O$11:$O$130)-ROW(INDEX(Calc!$O$11:$O$130,1,1))+1),Calc!$CJ20)),"")</f>
        <v/>
      </c>
      <c r="H102" s="201"/>
      <c r="I102" s="200" t="str">
        <f t="array" ref="I102">IFERROR(INDEX(Calc!$O$11:$O$130,SMALL(IF((I$97=Calc!$N$11:$N$130)*(Calc!$CH$11:$CH$130),ROW(Calc!$O$11:$O$130)-ROW(INDEX(Calc!$O$11:$O$130,1,1))+1),Calc!$CJ20)),"")</f>
        <v/>
      </c>
      <c r="J102" s="201"/>
      <c r="K102" s="200" t="str">
        <f t="array" ref="K102">IFERROR(INDEX(Calc!$O$11:$O$130,SMALL(IF((K$97=Calc!$N$11:$N$130)*(Calc!$CH$11:$CH$130),ROW(Calc!$O$11:$O$130)-ROW(INDEX(Calc!$O$11:$O$130,1,1))+1),Calc!$CJ20)),"")</f>
        <v/>
      </c>
      <c r="L102" s="201"/>
      <c r="M102" s="200" t="str">
        <f t="array" ref="M102">IFERROR(INDEX(Calc!$O$11:$O$130,SMALL(IF((M$97=Calc!$N$11:$N$130)*(Calc!$CH$11:$CH$130),ROW(Calc!$O$11:$O$130)-ROW(INDEX(Calc!$O$11:$O$130,1,1))+1),Calc!$CJ20)),"")</f>
        <v/>
      </c>
      <c r="N102" s="202"/>
      <c r="O102" s="200" t="str">
        <f t="array" ref="O102">IFERROR(INDEX(Calc!$O$11:$O$130,SMALL(IF((O$97=Calc!$N$11:$N$130)*(Calc!$CH$11:$CH$130),ROW(Calc!$O$11:$O$130)-ROW(INDEX(Calc!$O$11:$O$130,1,1))+1),Calc!$CJ20)),"")</f>
        <v/>
      </c>
      <c r="P102" s="139"/>
    </row>
    <row r="103" spans="2:16" hidden="1" outlineLevel="1" x14ac:dyDescent="0.25">
      <c r="B103" s="136"/>
      <c r="C103" s="200" t="str">
        <f t="array" ref="C103">IFERROR(INDEX(Calc!$O$11:$O$130,SMALL(IF((C$97=Calc!$N$11:$N$130)*(Calc!$CH$11:$CH$130),ROW(Calc!$O$11:$O$130)-ROW(INDEX(Calc!$O$11:$O$130,1,1))+1),Calc!$CJ21)),"")</f>
        <v/>
      </c>
      <c r="D103" s="201"/>
      <c r="E103" s="200" t="str">
        <f t="array" ref="E103">IFERROR(INDEX(Calc!$O$11:$O$130,SMALL(IF((E$97=Calc!$N$11:$N$130)*(Calc!$CH$11:$CH$130),ROW(Calc!$O$11:$O$130)-ROW(INDEX(Calc!$O$11:$O$130,1,1))+1),Calc!$CJ21)),"")</f>
        <v/>
      </c>
      <c r="F103" s="201"/>
      <c r="G103" s="200" t="str">
        <f t="array" ref="G103">IFERROR(INDEX(Calc!$O$11:$O$130,SMALL(IF((G$97=Calc!$N$11:$N$130)*(Calc!$CH$11:$CH$130),ROW(Calc!$O$11:$O$130)-ROW(INDEX(Calc!$O$11:$O$130,1,1))+1),Calc!$CJ21)),"")</f>
        <v/>
      </c>
      <c r="H103" s="201"/>
      <c r="I103" s="200" t="str">
        <f t="array" ref="I103">IFERROR(INDEX(Calc!$O$11:$O$130,SMALL(IF((I$97=Calc!$N$11:$N$130)*(Calc!$CH$11:$CH$130),ROW(Calc!$O$11:$O$130)-ROW(INDEX(Calc!$O$11:$O$130,1,1))+1),Calc!$CJ21)),"")</f>
        <v/>
      </c>
      <c r="J103" s="201"/>
      <c r="K103" s="200" t="str">
        <f t="array" ref="K103">IFERROR(INDEX(Calc!$O$11:$O$130,SMALL(IF((K$97=Calc!$N$11:$N$130)*(Calc!$CH$11:$CH$130),ROW(Calc!$O$11:$O$130)-ROW(INDEX(Calc!$O$11:$O$130,1,1))+1),Calc!$CJ21)),"")</f>
        <v/>
      </c>
      <c r="L103" s="201"/>
      <c r="M103" s="200" t="str">
        <f t="array" ref="M103">IFERROR(INDEX(Calc!$O$11:$O$130,SMALL(IF((M$97=Calc!$N$11:$N$130)*(Calc!$CH$11:$CH$130),ROW(Calc!$O$11:$O$130)-ROW(INDEX(Calc!$O$11:$O$130,1,1))+1),Calc!$CJ21)),"")</f>
        <v/>
      </c>
      <c r="N103" s="202"/>
      <c r="O103" s="200" t="str">
        <f t="array" ref="O103">IFERROR(INDEX(Calc!$O$11:$O$130,SMALL(IF((O$97=Calc!$N$11:$N$130)*(Calc!$CH$11:$CH$130),ROW(Calc!$O$11:$O$130)-ROW(INDEX(Calc!$O$11:$O$130,1,1))+1),Calc!$CJ21)),"")</f>
        <v/>
      </c>
      <c r="P103" s="139"/>
    </row>
    <row r="104" spans="2:16" hidden="1" outlineLevel="1" x14ac:dyDescent="0.25">
      <c r="B104" s="136"/>
      <c r="C104" s="200" t="str">
        <f t="array" ref="C104">IFERROR(INDEX(Calc!$O$11:$O$130,SMALL(IF((C$97=Calc!$N$11:$N$130)*(Calc!$CH$11:$CH$130),ROW(Calc!$O$11:$O$130)-ROW(INDEX(Calc!$O$11:$O$130,1,1))+1),Calc!$CJ22)),"")</f>
        <v/>
      </c>
      <c r="D104" s="201"/>
      <c r="E104" s="200" t="str">
        <f t="array" ref="E104">IFERROR(INDEX(Calc!$O$11:$O$130,SMALL(IF((E$97=Calc!$N$11:$N$130)*(Calc!$CH$11:$CH$130),ROW(Calc!$O$11:$O$130)-ROW(INDEX(Calc!$O$11:$O$130,1,1))+1),Calc!$CJ22)),"")</f>
        <v/>
      </c>
      <c r="F104" s="201"/>
      <c r="G104" s="200" t="str">
        <f t="array" ref="G104">IFERROR(INDEX(Calc!$O$11:$O$130,SMALL(IF((G$97=Calc!$N$11:$N$130)*(Calc!$CH$11:$CH$130),ROW(Calc!$O$11:$O$130)-ROW(INDEX(Calc!$O$11:$O$130,1,1))+1),Calc!$CJ22)),"")</f>
        <v/>
      </c>
      <c r="H104" s="201"/>
      <c r="I104" s="200" t="str">
        <f t="array" ref="I104">IFERROR(INDEX(Calc!$O$11:$O$130,SMALL(IF((I$97=Calc!$N$11:$N$130)*(Calc!$CH$11:$CH$130),ROW(Calc!$O$11:$O$130)-ROW(INDEX(Calc!$O$11:$O$130,1,1))+1),Calc!$CJ22)),"")</f>
        <v/>
      </c>
      <c r="J104" s="201"/>
      <c r="K104" s="200" t="str">
        <f t="array" ref="K104">IFERROR(INDEX(Calc!$O$11:$O$130,SMALL(IF((K$97=Calc!$N$11:$N$130)*(Calc!$CH$11:$CH$130),ROW(Calc!$O$11:$O$130)-ROW(INDEX(Calc!$O$11:$O$130,1,1))+1),Calc!$CJ22)),"")</f>
        <v/>
      </c>
      <c r="L104" s="201"/>
      <c r="M104" s="200" t="str">
        <f t="array" ref="M104">IFERROR(INDEX(Calc!$O$11:$O$130,SMALL(IF((M$97=Calc!$N$11:$N$130)*(Calc!$CH$11:$CH$130),ROW(Calc!$O$11:$O$130)-ROW(INDEX(Calc!$O$11:$O$130,1,1))+1),Calc!$CJ22)),"")</f>
        <v/>
      </c>
      <c r="N104" s="202"/>
      <c r="O104" s="200" t="str">
        <f t="array" ref="O104">IFERROR(INDEX(Calc!$O$11:$O$130,SMALL(IF((O$97=Calc!$N$11:$N$130)*(Calc!$CH$11:$CH$130),ROW(Calc!$O$11:$O$130)-ROW(INDEX(Calc!$O$11:$O$130,1,1))+1),Calc!$CJ22)),"")</f>
        <v/>
      </c>
      <c r="P104" s="139"/>
    </row>
    <row r="105" spans="2:16" hidden="1" outlineLevel="1" x14ac:dyDescent="0.25">
      <c r="B105" s="136"/>
      <c r="C105" s="200" t="str">
        <f t="array" ref="C105">IFERROR(INDEX(Calc!$O$11:$O$130,SMALL(IF((C$97=Calc!$N$11:$N$130)*(Calc!$CH$11:$CH$130),ROW(Calc!$O$11:$O$130)-ROW(INDEX(Calc!$O$11:$O$130,1,1))+1),Calc!$CJ23)),"")</f>
        <v/>
      </c>
      <c r="D105" s="201"/>
      <c r="E105" s="200" t="str">
        <f t="array" ref="E105">IFERROR(INDEX(Calc!$O$11:$O$130,SMALL(IF((E$97=Calc!$N$11:$N$130)*(Calc!$CH$11:$CH$130),ROW(Calc!$O$11:$O$130)-ROW(INDEX(Calc!$O$11:$O$130,1,1))+1),Calc!$CJ23)),"")</f>
        <v/>
      </c>
      <c r="F105" s="201"/>
      <c r="G105" s="200" t="str">
        <f t="array" ref="G105">IFERROR(INDEX(Calc!$O$11:$O$130,SMALL(IF((G$97=Calc!$N$11:$N$130)*(Calc!$CH$11:$CH$130),ROW(Calc!$O$11:$O$130)-ROW(INDEX(Calc!$O$11:$O$130,1,1))+1),Calc!$CJ23)),"")</f>
        <v/>
      </c>
      <c r="H105" s="201"/>
      <c r="I105" s="200" t="str">
        <f t="array" ref="I105">IFERROR(INDEX(Calc!$O$11:$O$130,SMALL(IF((I$97=Calc!$N$11:$N$130)*(Calc!$CH$11:$CH$130),ROW(Calc!$O$11:$O$130)-ROW(INDEX(Calc!$O$11:$O$130,1,1))+1),Calc!$CJ23)),"")</f>
        <v/>
      </c>
      <c r="J105" s="201"/>
      <c r="K105" s="200" t="str">
        <f t="array" ref="K105">IFERROR(INDEX(Calc!$O$11:$O$130,SMALL(IF((K$97=Calc!$N$11:$N$130)*(Calc!$CH$11:$CH$130),ROW(Calc!$O$11:$O$130)-ROW(INDEX(Calc!$O$11:$O$130,1,1))+1),Calc!$CJ23)),"")</f>
        <v/>
      </c>
      <c r="L105" s="201"/>
      <c r="M105" s="200" t="str">
        <f t="array" ref="M105">IFERROR(INDEX(Calc!$O$11:$O$130,SMALL(IF((M$97=Calc!$N$11:$N$130)*(Calc!$CH$11:$CH$130),ROW(Calc!$O$11:$O$130)-ROW(INDEX(Calc!$O$11:$O$130,1,1))+1),Calc!$CJ23)),"")</f>
        <v/>
      </c>
      <c r="N105" s="202"/>
      <c r="O105" s="200" t="str">
        <f t="array" ref="O105">IFERROR(INDEX(Calc!$O$11:$O$130,SMALL(IF((O$97=Calc!$N$11:$N$130)*(Calc!$CH$11:$CH$130),ROW(Calc!$O$11:$O$130)-ROW(INDEX(Calc!$O$11:$O$130,1,1))+1),Calc!$CJ23)),"")</f>
        <v/>
      </c>
      <c r="P105" s="139"/>
    </row>
    <row r="106" spans="2:16" hidden="1" outlineLevel="1" x14ac:dyDescent="0.25">
      <c r="B106" s="136"/>
      <c r="C106" s="200" t="str">
        <f t="array" ref="C106">IFERROR(INDEX(Calc!$O$11:$O$130,SMALL(IF((C$97=Calc!$N$11:$N$130)*(Calc!$CH$11:$CH$130),ROW(Calc!$O$11:$O$130)-ROW(INDEX(Calc!$O$11:$O$130,1,1))+1),Calc!$CJ24)),"")</f>
        <v/>
      </c>
      <c r="D106" s="201"/>
      <c r="E106" s="200" t="str">
        <f t="array" ref="E106">IFERROR(INDEX(Calc!$O$11:$O$130,SMALL(IF((E$97=Calc!$N$11:$N$130)*(Calc!$CH$11:$CH$130),ROW(Calc!$O$11:$O$130)-ROW(INDEX(Calc!$O$11:$O$130,1,1))+1),Calc!$CJ24)),"")</f>
        <v/>
      </c>
      <c r="F106" s="201"/>
      <c r="G106" s="200" t="str">
        <f t="array" ref="G106">IFERROR(INDEX(Calc!$O$11:$O$130,SMALL(IF((G$97=Calc!$N$11:$N$130)*(Calc!$CH$11:$CH$130),ROW(Calc!$O$11:$O$130)-ROW(INDEX(Calc!$O$11:$O$130,1,1))+1),Calc!$CJ24)),"")</f>
        <v/>
      </c>
      <c r="H106" s="201"/>
      <c r="I106" s="200" t="str">
        <f t="array" ref="I106">IFERROR(INDEX(Calc!$O$11:$O$130,SMALL(IF((I$97=Calc!$N$11:$N$130)*(Calc!$CH$11:$CH$130),ROW(Calc!$O$11:$O$130)-ROW(INDEX(Calc!$O$11:$O$130,1,1))+1),Calc!$CJ24)),"")</f>
        <v/>
      </c>
      <c r="J106" s="201"/>
      <c r="K106" s="200" t="str">
        <f t="array" ref="K106">IFERROR(INDEX(Calc!$O$11:$O$130,SMALL(IF((K$97=Calc!$N$11:$N$130)*(Calc!$CH$11:$CH$130),ROW(Calc!$O$11:$O$130)-ROW(INDEX(Calc!$O$11:$O$130,1,1))+1),Calc!$CJ24)),"")</f>
        <v/>
      </c>
      <c r="L106" s="201"/>
      <c r="M106" s="200" t="str">
        <f t="array" ref="M106">IFERROR(INDEX(Calc!$O$11:$O$130,SMALL(IF((M$97=Calc!$N$11:$N$130)*(Calc!$CH$11:$CH$130),ROW(Calc!$O$11:$O$130)-ROW(INDEX(Calc!$O$11:$O$130,1,1))+1),Calc!$CJ24)),"")</f>
        <v/>
      </c>
      <c r="N106" s="202"/>
      <c r="O106" s="200" t="str">
        <f t="array" ref="O106">IFERROR(INDEX(Calc!$O$11:$O$130,SMALL(IF((O$97=Calc!$N$11:$N$130)*(Calc!$CH$11:$CH$130),ROW(Calc!$O$11:$O$130)-ROW(INDEX(Calc!$O$11:$O$130,1,1))+1),Calc!$CJ24)),"")</f>
        <v/>
      </c>
      <c r="P106" s="139"/>
    </row>
    <row r="107" spans="2:16" hidden="1" outlineLevel="1" x14ac:dyDescent="0.25">
      <c r="B107" s="136"/>
      <c r="C107" s="200" t="str">
        <f t="array" ref="C107">IFERROR(INDEX(Calc!$O$11:$O$130,SMALL(IF((C$97=Calc!$N$11:$N$130)*(Calc!$CH$11:$CH$130),ROW(Calc!$O$11:$O$130)-ROW(INDEX(Calc!$O$11:$O$130,1,1))+1),Calc!$CJ25)),"")</f>
        <v/>
      </c>
      <c r="D107" s="201"/>
      <c r="E107" s="200" t="str">
        <f t="array" ref="E107">IFERROR(INDEX(Calc!$O$11:$O$130,SMALL(IF((E$97=Calc!$N$11:$N$130)*(Calc!$CH$11:$CH$130),ROW(Calc!$O$11:$O$130)-ROW(INDEX(Calc!$O$11:$O$130,1,1))+1),Calc!$CJ25)),"")</f>
        <v/>
      </c>
      <c r="F107" s="201"/>
      <c r="G107" s="200" t="str">
        <f t="array" ref="G107">IFERROR(INDEX(Calc!$O$11:$O$130,SMALL(IF((G$97=Calc!$N$11:$N$130)*(Calc!$CH$11:$CH$130),ROW(Calc!$O$11:$O$130)-ROW(INDEX(Calc!$O$11:$O$130,1,1))+1),Calc!$CJ25)),"")</f>
        <v/>
      </c>
      <c r="H107" s="201"/>
      <c r="I107" s="200" t="str">
        <f t="array" ref="I107">IFERROR(INDEX(Calc!$O$11:$O$130,SMALL(IF((I$97=Calc!$N$11:$N$130)*(Calc!$CH$11:$CH$130),ROW(Calc!$O$11:$O$130)-ROW(INDEX(Calc!$O$11:$O$130,1,1))+1),Calc!$CJ25)),"")</f>
        <v/>
      </c>
      <c r="J107" s="201"/>
      <c r="K107" s="200" t="str">
        <f t="array" ref="K107">IFERROR(INDEX(Calc!$O$11:$O$130,SMALL(IF((K$97=Calc!$N$11:$N$130)*(Calc!$CH$11:$CH$130),ROW(Calc!$O$11:$O$130)-ROW(INDEX(Calc!$O$11:$O$130,1,1))+1),Calc!$CJ25)),"")</f>
        <v/>
      </c>
      <c r="L107" s="201"/>
      <c r="M107" s="200" t="str">
        <f t="array" ref="M107">IFERROR(INDEX(Calc!$O$11:$O$130,SMALL(IF((M$97=Calc!$N$11:$N$130)*(Calc!$CH$11:$CH$130),ROW(Calc!$O$11:$O$130)-ROW(INDEX(Calc!$O$11:$O$130,1,1))+1),Calc!$CJ25)),"")</f>
        <v/>
      </c>
      <c r="N107" s="202"/>
      <c r="O107" s="200" t="str">
        <f t="array" ref="O107">IFERROR(INDEX(Calc!$O$11:$O$130,SMALL(IF((O$97=Calc!$N$11:$N$130)*(Calc!$CH$11:$CH$130),ROW(Calc!$O$11:$O$130)-ROW(INDEX(Calc!$O$11:$O$130,1,1))+1),Calc!$CJ25)),"")</f>
        <v/>
      </c>
      <c r="P107" s="139"/>
    </row>
    <row r="108" spans="2:16" hidden="1" outlineLevel="1" x14ac:dyDescent="0.25">
      <c r="B108" s="136"/>
      <c r="C108" s="200" t="str">
        <f t="array" ref="C108">IFERROR(INDEX(Calc!$O$11:$O$130,SMALL(IF((C$97=Calc!$N$11:$N$130)*(Calc!$CH$11:$CH$130),ROW(Calc!$O$11:$O$130)-ROW(INDEX(Calc!$O$11:$O$130,1,1))+1),Calc!$CJ26)),"")</f>
        <v/>
      </c>
      <c r="D108" s="201"/>
      <c r="E108" s="200" t="str">
        <f t="array" ref="E108">IFERROR(INDEX(Calc!$O$11:$O$130,SMALL(IF((E$97=Calc!$N$11:$N$130)*(Calc!$CH$11:$CH$130),ROW(Calc!$O$11:$O$130)-ROW(INDEX(Calc!$O$11:$O$130,1,1))+1),Calc!$CJ26)),"")</f>
        <v/>
      </c>
      <c r="F108" s="201"/>
      <c r="G108" s="200" t="str">
        <f t="array" ref="G108">IFERROR(INDEX(Calc!$O$11:$O$130,SMALL(IF((G$97=Calc!$N$11:$N$130)*(Calc!$CH$11:$CH$130),ROW(Calc!$O$11:$O$130)-ROW(INDEX(Calc!$O$11:$O$130,1,1))+1),Calc!$CJ26)),"")</f>
        <v/>
      </c>
      <c r="H108" s="201"/>
      <c r="I108" s="200" t="str">
        <f t="array" ref="I108">IFERROR(INDEX(Calc!$O$11:$O$130,SMALL(IF((I$97=Calc!$N$11:$N$130)*(Calc!$CH$11:$CH$130),ROW(Calc!$O$11:$O$130)-ROW(INDEX(Calc!$O$11:$O$130,1,1))+1),Calc!$CJ26)),"")</f>
        <v/>
      </c>
      <c r="J108" s="201"/>
      <c r="K108" s="200" t="str">
        <f t="array" ref="K108">IFERROR(INDEX(Calc!$O$11:$O$130,SMALL(IF((K$97=Calc!$N$11:$N$130)*(Calc!$CH$11:$CH$130),ROW(Calc!$O$11:$O$130)-ROW(INDEX(Calc!$O$11:$O$130,1,1))+1),Calc!$CJ26)),"")</f>
        <v/>
      </c>
      <c r="L108" s="201"/>
      <c r="M108" s="200" t="str">
        <f t="array" ref="M108">IFERROR(INDEX(Calc!$O$11:$O$130,SMALL(IF((M$97=Calc!$N$11:$N$130)*(Calc!$CH$11:$CH$130),ROW(Calc!$O$11:$O$130)-ROW(INDEX(Calc!$O$11:$O$130,1,1))+1),Calc!$CJ26)),"")</f>
        <v/>
      </c>
      <c r="N108" s="202"/>
      <c r="O108" s="200" t="str">
        <f t="array" ref="O108">IFERROR(INDEX(Calc!$O$11:$O$130,SMALL(IF((O$97=Calc!$N$11:$N$130)*(Calc!$CH$11:$CH$130),ROW(Calc!$O$11:$O$130)-ROW(INDEX(Calc!$O$11:$O$130,1,1))+1),Calc!$CJ26)),"")</f>
        <v/>
      </c>
      <c r="P108" s="139"/>
    </row>
    <row r="109" spans="2:16" hidden="1" outlineLevel="1" x14ac:dyDescent="0.25">
      <c r="B109" s="140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2"/>
    </row>
    <row r="110" spans="2:16" hidden="1" outlineLevel="1" x14ac:dyDescent="0.25">
      <c r="B110" s="143"/>
      <c r="C110" s="72">
        <f>IFERROR(IF(LEN(O97)=0,"",IF(MONTH(O97+1)=MONTH(O97),O97+1,"")),"")</f>
        <v>45327</v>
      </c>
      <c r="D110" s="144"/>
      <c r="E110" s="72">
        <f>IFERROR(IF(LEN(C110)=0,"",IF(MONTH(C110+1)=MONTH(C110),C110+1,"")),"")</f>
        <v>45328</v>
      </c>
      <c r="F110" s="144"/>
      <c r="G110" s="72">
        <f>IFERROR(IF(LEN(E110)=0,"",IF(MONTH(E110+1)=MONTH(E110),E110+1,"")),"")</f>
        <v>45329</v>
      </c>
      <c r="H110" s="144"/>
      <c r="I110" s="72">
        <f>IFERROR(IF(LEN(G110)=0,"",IF(MONTH(G110+1)=MONTH(G110),G110+1,"")),"")</f>
        <v>45330</v>
      </c>
      <c r="J110" s="144"/>
      <c r="K110" s="72">
        <f>IFERROR(IF(LEN(I110)=0,"",IF(MONTH(I110+1)=MONTH(I110),I110+1,"")),"")</f>
        <v>45331</v>
      </c>
      <c r="L110" s="144"/>
      <c r="M110" s="72">
        <f>IFERROR(IF(LEN(K110)=0,"",IF(MONTH(K110+1)=MONTH(K110),K110+1,"")),"")</f>
        <v>45332</v>
      </c>
      <c r="N110" s="50"/>
      <c r="O110" s="72">
        <f>IFERROR(IF(LEN(M110)=0,"",IF(MONTH(M110+1)=MONTH(M110),M110+1,"")),"")</f>
        <v>45333</v>
      </c>
      <c r="P110" s="145"/>
    </row>
    <row r="111" spans="2:16" ht="9.9499999999999993" hidden="1" customHeight="1" outlineLevel="1" x14ac:dyDescent="0.25">
      <c r="B111" s="140"/>
      <c r="C111" s="147"/>
      <c r="D111" s="141"/>
      <c r="E111" s="147"/>
      <c r="F111" s="141"/>
      <c r="G111" s="147"/>
      <c r="H111" s="141"/>
      <c r="I111" s="147"/>
      <c r="J111" s="141"/>
      <c r="K111" s="147"/>
      <c r="L111" s="141"/>
      <c r="M111" s="147"/>
      <c r="N111" s="147"/>
      <c r="O111" s="147"/>
      <c r="P111" s="142"/>
    </row>
    <row r="112" spans="2:16" hidden="1" outlineLevel="1" x14ac:dyDescent="0.25">
      <c r="B112" s="136"/>
      <c r="C112" s="200" t="str">
        <f t="array" ref="C112">IFERROR(INDEX(Calc!$O$11:$O$130,SMALL(IF((C$110=Calc!$N$11:$N$130)*(Calc!$CH$11:$CH$130),ROW(Calc!$O$11:$O$130)-ROW(INDEX(Calc!$O$11:$O$130,1,1))+1),Calc!$CJ17)),"")</f>
        <v>Utilities - $30</v>
      </c>
      <c r="D112" s="201"/>
      <c r="E112" s="200" t="str">
        <f t="array" ref="E112">IFERROR(INDEX(Calc!$O$11:$O$130,SMALL(IF((E$110=Calc!$N$11:$N$130)*(Calc!$CH$11:$CH$130),ROW(Calc!$O$11:$O$130)-ROW(INDEX(Calc!$O$11:$O$130,1,1))+1),Calc!$CJ17)),"")</f>
        <v/>
      </c>
      <c r="F112" s="201"/>
      <c r="G112" s="200" t="str">
        <f t="array" ref="G112">IFERROR(INDEX(Calc!$O$11:$O$130,SMALL(IF((G$110=Calc!$N$11:$N$130)*(Calc!$CH$11:$CH$130),ROW(Calc!$O$11:$O$130)-ROW(INDEX(Calc!$O$11:$O$130,1,1))+1),Calc!$CJ17)),"")</f>
        <v>Utilities - $50</v>
      </c>
      <c r="H112" s="201"/>
      <c r="I112" s="200" t="str">
        <f t="array" ref="I112">IFERROR(INDEX(Calc!$O$11:$O$130,SMALL(IF((I$110=Calc!$N$11:$N$130)*(Calc!$CH$11:$CH$130),ROW(Calc!$O$11:$O$130)-ROW(INDEX(Calc!$O$11:$O$130,1,1))+1),Calc!$CJ17)),"")</f>
        <v/>
      </c>
      <c r="J112" s="201"/>
      <c r="K112" s="200" t="str">
        <f t="array" ref="K112">IFERROR(INDEX(Calc!$O$11:$O$130,SMALL(IF((K$110=Calc!$N$11:$N$130)*(Calc!$CH$11:$CH$130),ROW(Calc!$O$11:$O$130)-ROW(INDEX(Calc!$O$11:$O$130,1,1))+1),Calc!$CJ17)),"")</f>
        <v/>
      </c>
      <c r="L112" s="201"/>
      <c r="M112" s="200" t="str">
        <f t="array" ref="M112">IFERROR(INDEX(Calc!$O$11:$O$130,SMALL(IF((M$110=Calc!$N$11:$N$130)*(Calc!$CH$11:$CH$130),ROW(Calc!$O$11:$O$130)-ROW(INDEX(Calc!$O$11:$O$130,1,1))+1),Calc!$CJ17)),"")</f>
        <v/>
      </c>
      <c r="N112" s="202"/>
      <c r="O112" s="200" t="str">
        <f t="array" ref="O112">IFERROR(INDEX(Calc!$O$11:$O$130,SMALL(IF((O$110=Calc!$N$11:$N$130)*(Calc!$CH$11:$CH$130),ROW(Calc!$O$11:$O$130)-ROW(INDEX(Calc!$O$11:$O$130,1,1))+1),Calc!$CJ17)),"")</f>
        <v/>
      </c>
      <c r="P112" s="139"/>
    </row>
    <row r="113" spans="2:16" hidden="1" outlineLevel="1" x14ac:dyDescent="0.25">
      <c r="B113" s="136"/>
      <c r="C113" s="200" t="str">
        <f t="array" ref="C113">IFERROR(INDEX(Calc!$O$11:$O$130,SMALL(IF((C$110=Calc!$N$11:$N$130)*(Calc!$CH$11:$CH$130),ROW(Calc!$O$11:$O$130)-ROW(INDEX(Calc!$O$11:$O$130,1,1))+1),Calc!$CJ18)),"")</f>
        <v/>
      </c>
      <c r="D113" s="201"/>
      <c r="E113" s="200" t="str">
        <f t="array" ref="E113">IFERROR(INDEX(Calc!$O$11:$O$130,SMALL(IF((E$110=Calc!$N$11:$N$130)*(Calc!$CH$11:$CH$130),ROW(Calc!$O$11:$O$130)-ROW(INDEX(Calc!$O$11:$O$130,1,1))+1),Calc!$CJ18)),"")</f>
        <v/>
      </c>
      <c r="F113" s="201"/>
      <c r="G113" s="200" t="str">
        <f t="array" ref="G113">IFERROR(INDEX(Calc!$O$11:$O$130,SMALL(IF((G$110=Calc!$N$11:$N$130)*(Calc!$CH$11:$CH$130),ROW(Calc!$O$11:$O$130)-ROW(INDEX(Calc!$O$11:$O$130,1,1))+1),Calc!$CJ18)),"")</f>
        <v/>
      </c>
      <c r="H113" s="201"/>
      <c r="I113" s="200" t="str">
        <f t="array" ref="I113">IFERROR(INDEX(Calc!$O$11:$O$130,SMALL(IF((I$110=Calc!$N$11:$N$130)*(Calc!$CH$11:$CH$130),ROW(Calc!$O$11:$O$130)-ROW(INDEX(Calc!$O$11:$O$130,1,1))+1),Calc!$CJ18)),"")</f>
        <v/>
      </c>
      <c r="J113" s="201"/>
      <c r="K113" s="200" t="str">
        <f t="array" ref="K113">IFERROR(INDEX(Calc!$O$11:$O$130,SMALL(IF((K$110=Calc!$N$11:$N$130)*(Calc!$CH$11:$CH$130),ROW(Calc!$O$11:$O$130)-ROW(INDEX(Calc!$O$11:$O$130,1,1))+1),Calc!$CJ18)),"")</f>
        <v/>
      </c>
      <c r="L113" s="201"/>
      <c r="M113" s="200" t="str">
        <f t="array" ref="M113">IFERROR(INDEX(Calc!$O$11:$O$130,SMALL(IF((M$110=Calc!$N$11:$N$130)*(Calc!$CH$11:$CH$130),ROW(Calc!$O$11:$O$130)-ROW(INDEX(Calc!$O$11:$O$130,1,1))+1),Calc!$CJ18)),"")</f>
        <v/>
      </c>
      <c r="N113" s="201"/>
      <c r="O113" s="200" t="str">
        <f t="array" ref="O113">IFERROR(INDEX(Calc!$O$11:$O$130,SMALL(IF((O$110=Calc!$N$11:$N$130)*(Calc!$CH$11:$CH$130),ROW(Calc!$O$11:$O$130)-ROW(INDEX(Calc!$O$11:$O$130,1,1))+1),Calc!$CJ18)),"")</f>
        <v/>
      </c>
      <c r="P113" s="139"/>
    </row>
    <row r="114" spans="2:16" hidden="1" outlineLevel="1" x14ac:dyDescent="0.25">
      <c r="B114" s="136"/>
      <c r="C114" s="200" t="str">
        <f t="array" ref="C114">IFERROR(INDEX(Calc!$O$11:$O$130,SMALL(IF((C$110=Calc!$N$11:$N$130)*(Calc!$CH$11:$CH$130),ROW(Calc!$O$11:$O$130)-ROW(INDEX(Calc!$O$11:$O$130,1,1))+1),Calc!$CJ19)),"")</f>
        <v/>
      </c>
      <c r="D114" s="201"/>
      <c r="E114" s="200" t="str">
        <f t="array" ref="E114">IFERROR(INDEX(Calc!$O$11:$O$130,SMALL(IF((E$110=Calc!$N$11:$N$130)*(Calc!$CH$11:$CH$130),ROW(Calc!$O$11:$O$130)-ROW(INDEX(Calc!$O$11:$O$130,1,1))+1),Calc!$CJ19)),"")</f>
        <v/>
      </c>
      <c r="F114" s="201"/>
      <c r="G114" s="200" t="str">
        <f t="array" ref="G114">IFERROR(INDEX(Calc!$O$11:$O$130,SMALL(IF((G$110=Calc!$N$11:$N$130)*(Calc!$CH$11:$CH$130),ROW(Calc!$O$11:$O$130)-ROW(INDEX(Calc!$O$11:$O$130,1,1))+1),Calc!$CJ19)),"")</f>
        <v/>
      </c>
      <c r="H114" s="201"/>
      <c r="I114" s="200" t="str">
        <f t="array" ref="I114">IFERROR(INDEX(Calc!$O$11:$O$130,SMALL(IF((I$110=Calc!$N$11:$N$130)*(Calc!$CH$11:$CH$130),ROW(Calc!$O$11:$O$130)-ROW(INDEX(Calc!$O$11:$O$130,1,1))+1),Calc!$CJ19)),"")</f>
        <v/>
      </c>
      <c r="J114" s="201"/>
      <c r="K114" s="200" t="str">
        <f t="array" ref="K114">IFERROR(INDEX(Calc!$O$11:$O$130,SMALL(IF((K$110=Calc!$N$11:$N$130)*(Calc!$CH$11:$CH$130),ROW(Calc!$O$11:$O$130)-ROW(INDEX(Calc!$O$11:$O$130,1,1))+1),Calc!$CJ19)),"")</f>
        <v/>
      </c>
      <c r="L114" s="201"/>
      <c r="M114" s="200" t="str">
        <f t="array" ref="M114">IFERROR(INDEX(Calc!$O$11:$O$130,SMALL(IF((M$110=Calc!$N$11:$N$130)*(Calc!$CH$11:$CH$130),ROW(Calc!$O$11:$O$130)-ROW(INDEX(Calc!$O$11:$O$130,1,1))+1),Calc!$CJ19)),"")</f>
        <v/>
      </c>
      <c r="N114" s="201"/>
      <c r="O114" s="200" t="str">
        <f t="array" ref="O114">IFERROR(INDEX(Calc!$O$11:$O$130,SMALL(IF((O$110=Calc!$N$11:$N$130)*(Calc!$CH$11:$CH$130),ROW(Calc!$O$11:$O$130)-ROW(INDEX(Calc!$O$11:$O$130,1,1))+1),Calc!$CJ19)),"")</f>
        <v/>
      </c>
      <c r="P114" s="139"/>
    </row>
    <row r="115" spans="2:16" hidden="1" outlineLevel="1" x14ac:dyDescent="0.25">
      <c r="B115" s="136"/>
      <c r="C115" s="200" t="str">
        <f t="array" ref="C115">IFERROR(INDEX(Calc!$O$11:$O$130,SMALL(IF((C$110=Calc!$N$11:$N$130)*(Calc!$CH$11:$CH$130),ROW(Calc!$O$11:$O$130)-ROW(INDEX(Calc!$O$11:$O$130,1,1))+1),Calc!$CJ20)),"")</f>
        <v/>
      </c>
      <c r="D115" s="201"/>
      <c r="E115" s="200" t="str">
        <f t="array" ref="E115">IFERROR(INDEX(Calc!$O$11:$O$130,SMALL(IF((E$110=Calc!$N$11:$N$130)*(Calc!$CH$11:$CH$130),ROW(Calc!$O$11:$O$130)-ROW(INDEX(Calc!$O$11:$O$130,1,1))+1),Calc!$CJ20)),"")</f>
        <v/>
      </c>
      <c r="F115" s="201"/>
      <c r="G115" s="200" t="str">
        <f t="array" ref="G115">IFERROR(INDEX(Calc!$O$11:$O$130,SMALL(IF((G$110=Calc!$N$11:$N$130)*(Calc!$CH$11:$CH$130),ROW(Calc!$O$11:$O$130)-ROW(INDEX(Calc!$O$11:$O$130,1,1))+1),Calc!$CJ20)),"")</f>
        <v/>
      </c>
      <c r="H115" s="201"/>
      <c r="I115" s="200" t="str">
        <f t="array" ref="I115">IFERROR(INDEX(Calc!$O$11:$O$130,SMALL(IF((I$110=Calc!$N$11:$N$130)*(Calc!$CH$11:$CH$130),ROW(Calc!$O$11:$O$130)-ROW(INDEX(Calc!$O$11:$O$130,1,1))+1),Calc!$CJ20)),"")</f>
        <v/>
      </c>
      <c r="J115" s="201"/>
      <c r="K115" s="200" t="str">
        <f t="array" ref="K115">IFERROR(INDEX(Calc!$O$11:$O$130,SMALL(IF((K$110=Calc!$N$11:$N$130)*(Calc!$CH$11:$CH$130),ROW(Calc!$O$11:$O$130)-ROW(INDEX(Calc!$O$11:$O$130,1,1))+1),Calc!$CJ20)),"")</f>
        <v/>
      </c>
      <c r="L115" s="201"/>
      <c r="M115" s="200" t="str">
        <f t="array" ref="M115">IFERROR(INDEX(Calc!$O$11:$O$130,SMALL(IF((M$110=Calc!$N$11:$N$130)*(Calc!$CH$11:$CH$130),ROW(Calc!$O$11:$O$130)-ROW(INDEX(Calc!$O$11:$O$130,1,1))+1),Calc!$CJ20)),"")</f>
        <v/>
      </c>
      <c r="N115" s="201"/>
      <c r="O115" s="200" t="str">
        <f t="array" ref="O115">IFERROR(INDEX(Calc!$O$11:$O$130,SMALL(IF((O$110=Calc!$N$11:$N$130)*(Calc!$CH$11:$CH$130),ROW(Calc!$O$11:$O$130)-ROW(INDEX(Calc!$O$11:$O$130,1,1))+1),Calc!$CJ20)),"")</f>
        <v/>
      </c>
      <c r="P115" s="139"/>
    </row>
    <row r="116" spans="2:16" hidden="1" outlineLevel="1" x14ac:dyDescent="0.25">
      <c r="B116" s="136"/>
      <c r="C116" s="200" t="str">
        <f t="array" ref="C116">IFERROR(INDEX(Calc!$O$11:$O$130,SMALL(IF((C$110=Calc!$N$11:$N$130)*(Calc!$CH$11:$CH$130),ROW(Calc!$O$11:$O$130)-ROW(INDEX(Calc!$O$11:$O$130,1,1))+1),Calc!$CJ21)),"")</f>
        <v/>
      </c>
      <c r="D116" s="201"/>
      <c r="E116" s="200" t="str">
        <f t="array" ref="E116">IFERROR(INDEX(Calc!$O$11:$O$130,SMALL(IF((E$110=Calc!$N$11:$N$130)*(Calc!$CH$11:$CH$130),ROW(Calc!$O$11:$O$130)-ROW(INDEX(Calc!$O$11:$O$130,1,1))+1),Calc!$CJ21)),"")</f>
        <v/>
      </c>
      <c r="F116" s="201"/>
      <c r="G116" s="200" t="str">
        <f t="array" ref="G116">IFERROR(INDEX(Calc!$O$11:$O$130,SMALL(IF((G$110=Calc!$N$11:$N$130)*(Calc!$CH$11:$CH$130),ROW(Calc!$O$11:$O$130)-ROW(INDEX(Calc!$O$11:$O$130,1,1))+1),Calc!$CJ21)),"")</f>
        <v/>
      </c>
      <c r="H116" s="201"/>
      <c r="I116" s="200" t="str">
        <f t="array" ref="I116">IFERROR(INDEX(Calc!$O$11:$O$130,SMALL(IF((I$110=Calc!$N$11:$N$130)*(Calc!$CH$11:$CH$130),ROW(Calc!$O$11:$O$130)-ROW(INDEX(Calc!$O$11:$O$130,1,1))+1),Calc!$CJ21)),"")</f>
        <v/>
      </c>
      <c r="J116" s="201"/>
      <c r="K116" s="200" t="str">
        <f t="array" ref="K116">IFERROR(INDEX(Calc!$O$11:$O$130,SMALL(IF((K$110=Calc!$N$11:$N$130)*(Calc!$CH$11:$CH$130),ROW(Calc!$O$11:$O$130)-ROW(INDEX(Calc!$O$11:$O$130,1,1))+1),Calc!$CJ21)),"")</f>
        <v/>
      </c>
      <c r="L116" s="201"/>
      <c r="M116" s="200" t="str">
        <f t="array" ref="M116">IFERROR(INDEX(Calc!$O$11:$O$130,SMALL(IF((M$110=Calc!$N$11:$N$130)*(Calc!$CH$11:$CH$130),ROW(Calc!$O$11:$O$130)-ROW(INDEX(Calc!$O$11:$O$130,1,1))+1),Calc!$CJ21)),"")</f>
        <v/>
      </c>
      <c r="N116" s="201"/>
      <c r="O116" s="200" t="str">
        <f t="array" ref="O116">IFERROR(INDEX(Calc!$O$11:$O$130,SMALL(IF((O$110=Calc!$N$11:$N$130)*(Calc!$CH$11:$CH$130),ROW(Calc!$O$11:$O$130)-ROW(INDEX(Calc!$O$11:$O$130,1,1))+1),Calc!$CJ21)),"")</f>
        <v/>
      </c>
      <c r="P116" s="139"/>
    </row>
    <row r="117" spans="2:16" hidden="1" outlineLevel="1" x14ac:dyDescent="0.25">
      <c r="B117" s="136"/>
      <c r="C117" s="200" t="str">
        <f t="array" ref="C117">IFERROR(INDEX(Calc!$O$11:$O$130,SMALL(IF((C$110=Calc!$N$11:$N$130)*(Calc!$CH$11:$CH$130),ROW(Calc!$O$11:$O$130)-ROW(INDEX(Calc!$O$11:$O$130,1,1))+1),Calc!$CJ22)),"")</f>
        <v/>
      </c>
      <c r="D117" s="201"/>
      <c r="E117" s="200" t="str">
        <f t="array" ref="E117">IFERROR(INDEX(Calc!$O$11:$O$130,SMALL(IF((E$110=Calc!$N$11:$N$130)*(Calc!$CH$11:$CH$130),ROW(Calc!$O$11:$O$130)-ROW(INDEX(Calc!$O$11:$O$130,1,1))+1),Calc!$CJ22)),"")</f>
        <v/>
      </c>
      <c r="F117" s="201"/>
      <c r="G117" s="200" t="str">
        <f t="array" ref="G117">IFERROR(INDEX(Calc!$O$11:$O$130,SMALL(IF((G$110=Calc!$N$11:$N$130)*(Calc!$CH$11:$CH$130),ROW(Calc!$O$11:$O$130)-ROW(INDEX(Calc!$O$11:$O$130,1,1))+1),Calc!$CJ22)),"")</f>
        <v/>
      </c>
      <c r="H117" s="201"/>
      <c r="I117" s="200" t="str">
        <f t="array" ref="I117">IFERROR(INDEX(Calc!$O$11:$O$130,SMALL(IF((I$110=Calc!$N$11:$N$130)*(Calc!$CH$11:$CH$130),ROW(Calc!$O$11:$O$130)-ROW(INDEX(Calc!$O$11:$O$130,1,1))+1),Calc!$CJ22)),"")</f>
        <v/>
      </c>
      <c r="J117" s="201"/>
      <c r="K117" s="200" t="str">
        <f t="array" ref="K117">IFERROR(INDEX(Calc!$O$11:$O$130,SMALL(IF((K$110=Calc!$N$11:$N$130)*(Calc!$CH$11:$CH$130),ROW(Calc!$O$11:$O$130)-ROW(INDEX(Calc!$O$11:$O$130,1,1))+1),Calc!$CJ22)),"")</f>
        <v/>
      </c>
      <c r="L117" s="201"/>
      <c r="M117" s="200" t="str">
        <f t="array" ref="M117">IFERROR(INDEX(Calc!$O$11:$O$130,SMALL(IF((M$110=Calc!$N$11:$N$130)*(Calc!$CH$11:$CH$130),ROW(Calc!$O$11:$O$130)-ROW(INDEX(Calc!$O$11:$O$130,1,1))+1),Calc!$CJ22)),"")</f>
        <v/>
      </c>
      <c r="N117" s="201"/>
      <c r="O117" s="200" t="str">
        <f t="array" ref="O117">IFERROR(INDEX(Calc!$O$11:$O$130,SMALL(IF((O$110=Calc!$N$11:$N$130)*(Calc!$CH$11:$CH$130),ROW(Calc!$O$11:$O$130)-ROW(INDEX(Calc!$O$11:$O$130,1,1))+1),Calc!$CJ22)),"")</f>
        <v/>
      </c>
      <c r="P117" s="139"/>
    </row>
    <row r="118" spans="2:16" hidden="1" outlineLevel="1" x14ac:dyDescent="0.25">
      <c r="B118" s="136"/>
      <c r="C118" s="200" t="str">
        <f t="array" ref="C118">IFERROR(INDEX(Calc!$O$11:$O$130,SMALL(IF((C$110=Calc!$N$11:$N$130)*(Calc!$CH$11:$CH$130),ROW(Calc!$O$11:$O$130)-ROW(INDEX(Calc!$O$11:$O$130,1,1))+1),Calc!$CJ23)),"")</f>
        <v/>
      </c>
      <c r="D118" s="201"/>
      <c r="E118" s="200" t="str">
        <f t="array" ref="E118">IFERROR(INDEX(Calc!$O$11:$O$130,SMALL(IF((E$110=Calc!$N$11:$N$130)*(Calc!$CH$11:$CH$130),ROW(Calc!$O$11:$O$130)-ROW(INDEX(Calc!$O$11:$O$130,1,1))+1),Calc!$CJ23)),"")</f>
        <v/>
      </c>
      <c r="F118" s="201"/>
      <c r="G118" s="200" t="str">
        <f t="array" ref="G118">IFERROR(INDEX(Calc!$O$11:$O$130,SMALL(IF((G$110=Calc!$N$11:$N$130)*(Calc!$CH$11:$CH$130),ROW(Calc!$O$11:$O$130)-ROW(INDEX(Calc!$O$11:$O$130,1,1))+1),Calc!$CJ23)),"")</f>
        <v/>
      </c>
      <c r="H118" s="201"/>
      <c r="I118" s="200" t="str">
        <f t="array" ref="I118">IFERROR(INDEX(Calc!$O$11:$O$130,SMALL(IF((I$110=Calc!$N$11:$N$130)*(Calc!$CH$11:$CH$130),ROW(Calc!$O$11:$O$130)-ROW(INDEX(Calc!$O$11:$O$130,1,1))+1),Calc!$CJ23)),"")</f>
        <v/>
      </c>
      <c r="J118" s="201"/>
      <c r="K118" s="200" t="str">
        <f t="array" ref="K118">IFERROR(INDEX(Calc!$O$11:$O$130,SMALL(IF((K$110=Calc!$N$11:$N$130)*(Calc!$CH$11:$CH$130),ROW(Calc!$O$11:$O$130)-ROW(INDEX(Calc!$O$11:$O$130,1,1))+1),Calc!$CJ23)),"")</f>
        <v/>
      </c>
      <c r="L118" s="201"/>
      <c r="M118" s="200" t="str">
        <f t="array" ref="M118">IFERROR(INDEX(Calc!$O$11:$O$130,SMALL(IF((M$110=Calc!$N$11:$N$130)*(Calc!$CH$11:$CH$130),ROW(Calc!$O$11:$O$130)-ROW(INDEX(Calc!$O$11:$O$130,1,1))+1),Calc!$CJ23)),"")</f>
        <v/>
      </c>
      <c r="N118" s="201"/>
      <c r="O118" s="200" t="str">
        <f t="array" ref="O118">IFERROR(INDEX(Calc!$O$11:$O$130,SMALL(IF((O$110=Calc!$N$11:$N$130)*(Calc!$CH$11:$CH$130),ROW(Calc!$O$11:$O$130)-ROW(INDEX(Calc!$O$11:$O$130,1,1))+1),Calc!$CJ23)),"")</f>
        <v/>
      </c>
      <c r="P118" s="139"/>
    </row>
    <row r="119" spans="2:16" hidden="1" outlineLevel="1" x14ac:dyDescent="0.25">
      <c r="B119" s="136"/>
      <c r="C119" s="200" t="str">
        <f t="array" ref="C119">IFERROR(INDEX(Calc!$O$11:$O$130,SMALL(IF((C$110=Calc!$N$11:$N$130)*(Calc!$CH$11:$CH$130),ROW(Calc!$O$11:$O$130)-ROW(INDEX(Calc!$O$11:$O$130,1,1))+1),Calc!$CJ24)),"")</f>
        <v/>
      </c>
      <c r="D119" s="201"/>
      <c r="E119" s="200" t="str">
        <f t="array" ref="E119">IFERROR(INDEX(Calc!$O$11:$O$130,SMALL(IF((E$110=Calc!$N$11:$N$130)*(Calc!$CH$11:$CH$130),ROW(Calc!$O$11:$O$130)-ROW(INDEX(Calc!$O$11:$O$130,1,1))+1),Calc!$CJ24)),"")</f>
        <v/>
      </c>
      <c r="F119" s="201"/>
      <c r="G119" s="200" t="str">
        <f t="array" ref="G119">IFERROR(INDEX(Calc!$O$11:$O$130,SMALL(IF((G$110=Calc!$N$11:$N$130)*(Calc!$CH$11:$CH$130),ROW(Calc!$O$11:$O$130)-ROW(INDEX(Calc!$O$11:$O$130,1,1))+1),Calc!$CJ24)),"")</f>
        <v/>
      </c>
      <c r="H119" s="201"/>
      <c r="I119" s="200" t="str">
        <f t="array" ref="I119">IFERROR(INDEX(Calc!$O$11:$O$130,SMALL(IF((I$110=Calc!$N$11:$N$130)*(Calc!$CH$11:$CH$130),ROW(Calc!$O$11:$O$130)-ROW(INDEX(Calc!$O$11:$O$130,1,1))+1),Calc!$CJ24)),"")</f>
        <v/>
      </c>
      <c r="J119" s="201"/>
      <c r="K119" s="200" t="str">
        <f t="array" ref="K119">IFERROR(INDEX(Calc!$O$11:$O$130,SMALL(IF((K$110=Calc!$N$11:$N$130)*(Calc!$CH$11:$CH$130),ROW(Calc!$O$11:$O$130)-ROW(INDEX(Calc!$O$11:$O$130,1,1))+1),Calc!$CJ24)),"")</f>
        <v/>
      </c>
      <c r="L119" s="201"/>
      <c r="M119" s="200" t="str">
        <f t="array" ref="M119">IFERROR(INDEX(Calc!$O$11:$O$130,SMALL(IF((M$110=Calc!$N$11:$N$130)*(Calc!$CH$11:$CH$130),ROW(Calc!$O$11:$O$130)-ROW(INDEX(Calc!$O$11:$O$130,1,1))+1),Calc!$CJ24)),"")</f>
        <v/>
      </c>
      <c r="N119" s="201"/>
      <c r="O119" s="200" t="str">
        <f t="array" ref="O119">IFERROR(INDEX(Calc!$O$11:$O$130,SMALL(IF((O$110=Calc!$N$11:$N$130)*(Calc!$CH$11:$CH$130),ROW(Calc!$O$11:$O$130)-ROW(INDEX(Calc!$O$11:$O$130,1,1))+1),Calc!$CJ24)),"")</f>
        <v/>
      </c>
      <c r="P119" s="139"/>
    </row>
    <row r="120" spans="2:16" hidden="1" outlineLevel="1" x14ac:dyDescent="0.25">
      <c r="B120" s="136"/>
      <c r="C120" s="200" t="str">
        <f t="array" ref="C120">IFERROR(INDEX(Calc!$O$11:$O$130,SMALL(IF((C$110=Calc!$N$11:$N$130)*(Calc!$CH$11:$CH$130),ROW(Calc!$O$11:$O$130)-ROW(INDEX(Calc!$O$11:$O$130,1,1))+1),Calc!$CJ25)),"")</f>
        <v/>
      </c>
      <c r="D120" s="201"/>
      <c r="E120" s="200" t="str">
        <f t="array" ref="E120">IFERROR(INDEX(Calc!$O$11:$O$130,SMALL(IF((E$110=Calc!$N$11:$N$130)*(Calc!$CH$11:$CH$130),ROW(Calc!$O$11:$O$130)-ROW(INDEX(Calc!$O$11:$O$130,1,1))+1),Calc!$CJ25)),"")</f>
        <v/>
      </c>
      <c r="F120" s="201"/>
      <c r="G120" s="200" t="str">
        <f t="array" ref="G120">IFERROR(INDEX(Calc!$O$11:$O$130,SMALL(IF((G$110=Calc!$N$11:$N$130)*(Calc!$CH$11:$CH$130),ROW(Calc!$O$11:$O$130)-ROW(INDEX(Calc!$O$11:$O$130,1,1))+1),Calc!$CJ25)),"")</f>
        <v/>
      </c>
      <c r="H120" s="201"/>
      <c r="I120" s="200" t="str">
        <f t="array" ref="I120">IFERROR(INDEX(Calc!$O$11:$O$130,SMALL(IF((I$110=Calc!$N$11:$N$130)*(Calc!$CH$11:$CH$130),ROW(Calc!$O$11:$O$130)-ROW(INDEX(Calc!$O$11:$O$130,1,1))+1),Calc!$CJ25)),"")</f>
        <v/>
      </c>
      <c r="J120" s="201"/>
      <c r="K120" s="200" t="str">
        <f t="array" ref="K120">IFERROR(INDEX(Calc!$O$11:$O$130,SMALL(IF((K$110=Calc!$N$11:$N$130)*(Calc!$CH$11:$CH$130),ROW(Calc!$O$11:$O$130)-ROW(INDEX(Calc!$O$11:$O$130,1,1))+1),Calc!$CJ25)),"")</f>
        <v/>
      </c>
      <c r="L120" s="201"/>
      <c r="M120" s="200" t="str">
        <f t="array" ref="M120">IFERROR(INDEX(Calc!$O$11:$O$130,SMALL(IF((M$110=Calc!$N$11:$N$130)*(Calc!$CH$11:$CH$130),ROW(Calc!$O$11:$O$130)-ROW(INDEX(Calc!$O$11:$O$130,1,1))+1),Calc!$CJ25)),"")</f>
        <v/>
      </c>
      <c r="N120" s="201"/>
      <c r="O120" s="200" t="str">
        <f t="array" ref="O120">IFERROR(INDEX(Calc!$O$11:$O$130,SMALL(IF((O$110=Calc!$N$11:$N$130)*(Calc!$CH$11:$CH$130),ROW(Calc!$O$11:$O$130)-ROW(INDEX(Calc!$O$11:$O$130,1,1))+1),Calc!$CJ25)),"")</f>
        <v/>
      </c>
      <c r="P120" s="139"/>
    </row>
    <row r="121" spans="2:16" hidden="1" outlineLevel="1" x14ac:dyDescent="0.25">
      <c r="B121" s="136"/>
      <c r="C121" s="200" t="str">
        <f t="array" ref="C121">IFERROR(INDEX(Calc!$O$11:$O$130,SMALL(IF((C$110=Calc!$N$11:$N$130)*(Calc!$CH$11:$CH$130),ROW(Calc!$O$11:$O$130)-ROW(INDEX(Calc!$O$11:$O$130,1,1))+1),Calc!$CJ26)),"")</f>
        <v/>
      </c>
      <c r="D121" s="201"/>
      <c r="E121" s="200" t="str">
        <f t="array" ref="E121">IFERROR(INDEX(Calc!$O$11:$O$130,SMALL(IF((E$110=Calc!$N$11:$N$130)*(Calc!$CH$11:$CH$130),ROW(Calc!$O$11:$O$130)-ROW(INDEX(Calc!$O$11:$O$130,1,1))+1),Calc!$CJ26)),"")</f>
        <v/>
      </c>
      <c r="F121" s="201"/>
      <c r="G121" s="200" t="str">
        <f t="array" ref="G121">IFERROR(INDEX(Calc!$O$11:$O$130,SMALL(IF((G$110=Calc!$N$11:$N$130)*(Calc!$CH$11:$CH$130),ROW(Calc!$O$11:$O$130)-ROW(INDEX(Calc!$O$11:$O$130,1,1))+1),Calc!$CJ26)),"")</f>
        <v/>
      </c>
      <c r="H121" s="201"/>
      <c r="I121" s="200" t="str">
        <f t="array" ref="I121">IFERROR(INDEX(Calc!$O$11:$O$130,SMALL(IF((I$110=Calc!$N$11:$N$130)*(Calc!$CH$11:$CH$130),ROW(Calc!$O$11:$O$130)-ROW(INDEX(Calc!$O$11:$O$130,1,1))+1),Calc!$CJ26)),"")</f>
        <v/>
      </c>
      <c r="J121" s="201"/>
      <c r="K121" s="200" t="str">
        <f t="array" ref="K121">IFERROR(INDEX(Calc!$O$11:$O$130,SMALL(IF((K$110=Calc!$N$11:$N$130)*(Calc!$CH$11:$CH$130),ROW(Calc!$O$11:$O$130)-ROW(INDEX(Calc!$O$11:$O$130,1,1))+1),Calc!$CJ26)),"")</f>
        <v/>
      </c>
      <c r="L121" s="201"/>
      <c r="M121" s="200" t="str">
        <f t="array" ref="M121">IFERROR(INDEX(Calc!$O$11:$O$130,SMALL(IF((M$110=Calc!$N$11:$N$130)*(Calc!$CH$11:$CH$130),ROW(Calc!$O$11:$O$130)-ROW(INDEX(Calc!$O$11:$O$130,1,1))+1),Calc!$CJ26)),"")</f>
        <v/>
      </c>
      <c r="N121" s="202"/>
      <c r="O121" s="200" t="str">
        <f t="array" ref="O121">IFERROR(INDEX(Calc!$O$11:$O$130,SMALL(IF((O$110=Calc!$N$11:$N$130)*(Calc!$CH$11:$CH$130),ROW(Calc!$O$11:$O$130)-ROW(INDEX(Calc!$O$11:$O$130,1,1))+1),Calc!$CJ26)),"")</f>
        <v/>
      </c>
      <c r="P121" s="139"/>
    </row>
    <row r="122" spans="2:16" hidden="1" outlineLevel="1" x14ac:dyDescent="0.25">
      <c r="B122" s="136"/>
      <c r="C122" s="47"/>
      <c r="D122" s="138"/>
      <c r="E122" s="47"/>
      <c r="F122" s="138"/>
      <c r="G122" s="47"/>
      <c r="H122" s="138"/>
      <c r="I122" s="47"/>
      <c r="J122" s="138"/>
      <c r="K122" s="47"/>
      <c r="L122" s="138"/>
      <c r="M122" s="47"/>
      <c r="N122" s="49"/>
      <c r="O122" s="47"/>
      <c r="P122" s="139"/>
    </row>
    <row r="123" spans="2:16" hidden="1" outlineLevel="1" x14ac:dyDescent="0.25">
      <c r="B123" s="143"/>
      <c r="C123" s="72">
        <f>IFERROR(IF(LEN(O110)=0,"",IF(MONTH(O110+1)=MONTH(O110),O110+1,"")),"")</f>
        <v>45334</v>
      </c>
      <c r="D123" s="144"/>
      <c r="E123" s="72">
        <f>IFERROR(IF(LEN(C123)=0,"",IF(MONTH(C123+1)=MONTH(C123),C123+1,"")),"")</f>
        <v>45335</v>
      </c>
      <c r="F123" s="144"/>
      <c r="G123" s="72">
        <f>IFERROR(IF(LEN(E123)=0,"",IF(MONTH(E123+1)=MONTH(E123),E123+1,"")),"")</f>
        <v>45336</v>
      </c>
      <c r="H123" s="144"/>
      <c r="I123" s="72">
        <f>IFERROR(IF(LEN(G123)=0,"",IF(MONTH(G123+1)=MONTH(G123),G123+1,"")),"")</f>
        <v>45337</v>
      </c>
      <c r="J123" s="144"/>
      <c r="K123" s="72">
        <f>IFERROR(IF(LEN(I123)=0,"",IF(MONTH(I123+1)=MONTH(I123),I123+1,"")),"")</f>
        <v>45338</v>
      </c>
      <c r="L123" s="144"/>
      <c r="M123" s="72">
        <f>IFERROR(IF(LEN(K123)=0,"",IF(MONTH(K123+1)=MONTH(K123),K123+1,"")),"")</f>
        <v>45339</v>
      </c>
      <c r="N123" s="50"/>
      <c r="O123" s="72">
        <f>IFERROR(IF(LEN(M123)=0,"",IF(MONTH(M123+1)=MONTH(M123),M123+1,"")),"")</f>
        <v>45340</v>
      </c>
      <c r="P123" s="145"/>
    </row>
    <row r="124" spans="2:16" ht="9.9499999999999993" hidden="1" customHeight="1" outlineLevel="1" x14ac:dyDescent="0.25">
      <c r="B124" s="140"/>
      <c r="C124" s="147"/>
      <c r="D124" s="141"/>
      <c r="E124" s="147"/>
      <c r="F124" s="141"/>
      <c r="G124" s="147"/>
      <c r="H124" s="141"/>
      <c r="I124" s="147"/>
      <c r="J124" s="141"/>
      <c r="K124" s="147"/>
      <c r="L124" s="141"/>
      <c r="M124" s="147"/>
      <c r="N124" s="147"/>
      <c r="O124" s="147"/>
      <c r="P124" s="142"/>
    </row>
    <row r="125" spans="2:16" hidden="1" outlineLevel="1" x14ac:dyDescent="0.25">
      <c r="B125" s="136"/>
      <c r="C125" s="200" t="str">
        <f t="array" ref="C125">IFERROR(INDEX(Calc!$O$11:$O$130,SMALL(IF((C$123=Calc!$N$11:$N$130)*(Calc!$CH$11:$CH$130),ROW(Calc!$O$11:$O$130)-ROW(INDEX(Calc!$O$11:$O$130,1,1))+1),Calc!$CJ17)),"")</f>
        <v/>
      </c>
      <c r="D125" s="201"/>
      <c r="E125" s="200" t="str">
        <f t="array" ref="E125">IFERROR(INDEX(Calc!$O$11:$O$130,SMALL(IF((E$123=Calc!$N$11:$N$130)*(Calc!$CH$11:$CH$130),ROW(Calc!$O$11:$O$130)-ROW(INDEX(Calc!$O$11:$O$130,1,1))+1),Calc!$CJ17)),"")</f>
        <v/>
      </c>
      <c r="F125" s="201"/>
      <c r="G125" s="200" t="str">
        <f t="array" ref="G125">IFERROR(INDEX(Calc!$O$11:$O$130,SMALL(IF((G$123=Calc!$N$11:$N$130)*(Calc!$CH$11:$CH$130),ROW(Calc!$O$11:$O$130)-ROW(INDEX(Calc!$O$11:$O$130,1,1))+1),Calc!$CJ17)),"")</f>
        <v/>
      </c>
      <c r="H125" s="201"/>
      <c r="I125" s="200" t="str">
        <f t="array" ref="I125">IFERROR(INDEX(Calc!$O$11:$O$130,SMALL(IF((I$123=Calc!$N$11:$N$130)*(Calc!$CH$11:$CH$130),ROW(Calc!$O$11:$O$130)-ROW(INDEX(Calc!$O$11:$O$130,1,1))+1),Calc!$CJ17)),"")</f>
        <v>Subscriptions - $20</v>
      </c>
      <c r="J125" s="201"/>
      <c r="K125" s="200" t="str">
        <f t="array" ref="K125">IFERROR(INDEX(Calc!$O$11:$O$130,SMALL(IF((K$123=Calc!$N$11:$N$130)*(Calc!$CH$11:$CH$130),ROW(Calc!$O$11:$O$130)-ROW(INDEX(Calc!$O$11:$O$130,1,1))+1),Calc!$CJ17)),"")</f>
        <v/>
      </c>
      <c r="L125" s="201"/>
      <c r="M125" s="200" t="str">
        <f t="array" ref="M125">IFERROR(INDEX(Calc!$O$11:$O$130,SMALL(IF((M$123=Calc!$N$11:$N$130)*(Calc!$CH$11:$CH$130),ROW(Calc!$O$11:$O$130)-ROW(INDEX(Calc!$O$11:$O$130,1,1))+1),Calc!$CJ17)),"")</f>
        <v/>
      </c>
      <c r="N125" s="202"/>
      <c r="O125" s="200" t="str">
        <f t="array" ref="O125">IFERROR(INDEX(Calc!$O$11:$O$130,SMALL(IF((O$123=Calc!$N$11:$N$130)*(Calc!$CH$11:$CH$130),ROW(Calc!$O$11:$O$130)-ROW(INDEX(Calc!$O$11:$O$130,1,1))+1),Calc!$CJ17)),"")</f>
        <v/>
      </c>
      <c r="P125" s="139"/>
    </row>
    <row r="126" spans="2:16" hidden="1" outlineLevel="1" x14ac:dyDescent="0.25">
      <c r="B126" s="136"/>
      <c r="C126" s="200" t="str">
        <f t="array" ref="C126">IFERROR(INDEX(Calc!$O$11:$O$130,SMALL(IF((C$123=Calc!$N$11:$N$130)*(Calc!$CH$11:$CH$130),ROW(Calc!$O$11:$O$130)-ROW(INDEX(Calc!$O$11:$O$130,1,1))+1),Calc!$CJ18)),"")</f>
        <v/>
      </c>
      <c r="D126" s="201"/>
      <c r="E126" s="200" t="str">
        <f t="array" ref="E126">IFERROR(INDEX(Calc!$O$11:$O$130,SMALL(IF((E$123=Calc!$N$11:$N$130)*(Calc!$CH$11:$CH$130),ROW(Calc!$O$11:$O$130)-ROW(INDEX(Calc!$O$11:$O$130,1,1))+1),Calc!$CJ18)),"")</f>
        <v/>
      </c>
      <c r="F126" s="201"/>
      <c r="G126" s="200" t="str">
        <f t="array" ref="G126">IFERROR(INDEX(Calc!$O$11:$O$130,SMALL(IF((G$123=Calc!$N$11:$N$130)*(Calc!$CH$11:$CH$130),ROW(Calc!$O$11:$O$130)-ROW(INDEX(Calc!$O$11:$O$130,1,1))+1),Calc!$CJ18)),"")</f>
        <v/>
      </c>
      <c r="H126" s="201"/>
      <c r="I126" s="200" t="str">
        <f t="array" ref="I126">IFERROR(INDEX(Calc!$O$11:$O$130,SMALL(IF((I$123=Calc!$N$11:$N$130)*(Calc!$CH$11:$CH$130),ROW(Calc!$O$11:$O$130)-ROW(INDEX(Calc!$O$11:$O$130,1,1))+1),Calc!$CJ18)),"")</f>
        <v>Subscriptions - $10</v>
      </c>
      <c r="J126" s="201"/>
      <c r="K126" s="200" t="str">
        <f t="array" ref="K126">IFERROR(INDEX(Calc!$O$11:$O$130,SMALL(IF((K$123=Calc!$N$11:$N$130)*(Calc!$CH$11:$CH$130),ROW(Calc!$O$11:$O$130)-ROW(INDEX(Calc!$O$11:$O$130,1,1))+1),Calc!$CJ18)),"")</f>
        <v/>
      </c>
      <c r="L126" s="201"/>
      <c r="M126" s="200" t="str">
        <f t="array" ref="M126">IFERROR(INDEX(Calc!$O$11:$O$130,SMALL(IF((M$123=Calc!$N$11:$N$130)*(Calc!$CH$11:$CH$130),ROW(Calc!$O$11:$O$130)-ROW(INDEX(Calc!$O$11:$O$130,1,1))+1),Calc!$CJ18)),"")</f>
        <v/>
      </c>
      <c r="N126" s="201"/>
      <c r="O126" s="200" t="str">
        <f t="array" ref="O126">IFERROR(INDEX(Calc!$O$11:$O$130,SMALL(IF((O$123=Calc!$N$11:$N$130)*(Calc!$CH$11:$CH$130),ROW(Calc!$O$11:$O$130)-ROW(INDEX(Calc!$O$11:$O$130,1,1))+1),Calc!$CJ18)),"")</f>
        <v/>
      </c>
      <c r="P126" s="139"/>
    </row>
    <row r="127" spans="2:16" hidden="1" outlineLevel="1" x14ac:dyDescent="0.25">
      <c r="B127" s="136"/>
      <c r="C127" s="200" t="str">
        <f t="array" ref="C127">IFERROR(INDEX(Calc!$O$11:$O$130,SMALL(IF((C$123=Calc!$N$11:$N$130)*(Calc!$CH$11:$CH$130),ROW(Calc!$O$11:$O$130)-ROW(INDEX(Calc!$O$11:$O$130,1,1))+1),Calc!$CJ19)),"")</f>
        <v/>
      </c>
      <c r="D127" s="201"/>
      <c r="E127" s="200" t="str">
        <f t="array" ref="E127">IFERROR(INDEX(Calc!$O$11:$O$130,SMALL(IF((E$123=Calc!$N$11:$N$130)*(Calc!$CH$11:$CH$130),ROW(Calc!$O$11:$O$130)-ROW(INDEX(Calc!$O$11:$O$130,1,1))+1),Calc!$CJ19)),"")</f>
        <v/>
      </c>
      <c r="F127" s="201"/>
      <c r="G127" s="200" t="str">
        <f t="array" ref="G127">IFERROR(INDEX(Calc!$O$11:$O$130,SMALL(IF((G$123=Calc!$N$11:$N$130)*(Calc!$CH$11:$CH$130),ROW(Calc!$O$11:$O$130)-ROW(INDEX(Calc!$O$11:$O$130,1,1))+1),Calc!$CJ19)),"")</f>
        <v/>
      </c>
      <c r="H127" s="201"/>
      <c r="I127" s="200" t="str">
        <f t="array" ref="I127">IFERROR(INDEX(Calc!$O$11:$O$130,SMALL(IF((I$123=Calc!$N$11:$N$130)*(Calc!$CH$11:$CH$130),ROW(Calc!$O$11:$O$130)-ROW(INDEX(Calc!$O$11:$O$130,1,1))+1),Calc!$CJ19)),"")</f>
        <v/>
      </c>
      <c r="J127" s="201"/>
      <c r="K127" s="200" t="str">
        <f t="array" ref="K127">IFERROR(INDEX(Calc!$O$11:$O$130,SMALL(IF((K$123=Calc!$N$11:$N$130)*(Calc!$CH$11:$CH$130),ROW(Calc!$O$11:$O$130)-ROW(INDEX(Calc!$O$11:$O$130,1,1))+1),Calc!$CJ19)),"")</f>
        <v/>
      </c>
      <c r="L127" s="201"/>
      <c r="M127" s="200" t="str">
        <f t="array" ref="M127">IFERROR(INDEX(Calc!$O$11:$O$130,SMALL(IF((M$123=Calc!$N$11:$N$130)*(Calc!$CH$11:$CH$130),ROW(Calc!$O$11:$O$130)-ROW(INDEX(Calc!$O$11:$O$130,1,1))+1),Calc!$CJ19)),"")</f>
        <v/>
      </c>
      <c r="N127" s="201"/>
      <c r="O127" s="200" t="str">
        <f t="array" ref="O127">IFERROR(INDEX(Calc!$O$11:$O$130,SMALL(IF((O$123=Calc!$N$11:$N$130)*(Calc!$CH$11:$CH$130),ROW(Calc!$O$11:$O$130)-ROW(INDEX(Calc!$O$11:$O$130,1,1))+1),Calc!$CJ19)),"")</f>
        <v/>
      </c>
      <c r="P127" s="139"/>
    </row>
    <row r="128" spans="2:16" hidden="1" outlineLevel="1" x14ac:dyDescent="0.25">
      <c r="B128" s="136"/>
      <c r="C128" s="200" t="str">
        <f t="array" ref="C128">IFERROR(INDEX(Calc!$O$11:$O$130,SMALL(IF((C$123=Calc!$N$11:$N$130)*(Calc!$CH$11:$CH$130),ROW(Calc!$O$11:$O$130)-ROW(INDEX(Calc!$O$11:$O$130,1,1))+1),Calc!$CJ20)),"")</f>
        <v/>
      </c>
      <c r="D128" s="201"/>
      <c r="E128" s="200" t="str">
        <f t="array" ref="E128">IFERROR(INDEX(Calc!$O$11:$O$130,SMALL(IF((E$123=Calc!$N$11:$N$130)*(Calc!$CH$11:$CH$130),ROW(Calc!$O$11:$O$130)-ROW(INDEX(Calc!$O$11:$O$130,1,1))+1),Calc!$CJ20)),"")</f>
        <v/>
      </c>
      <c r="F128" s="201"/>
      <c r="G128" s="200" t="str">
        <f t="array" ref="G128">IFERROR(INDEX(Calc!$O$11:$O$130,SMALL(IF((G$123=Calc!$N$11:$N$130)*(Calc!$CH$11:$CH$130),ROW(Calc!$O$11:$O$130)-ROW(INDEX(Calc!$O$11:$O$130,1,1))+1),Calc!$CJ20)),"")</f>
        <v/>
      </c>
      <c r="H128" s="201"/>
      <c r="I128" s="200" t="str">
        <f t="array" ref="I128">IFERROR(INDEX(Calc!$O$11:$O$130,SMALL(IF((I$123=Calc!$N$11:$N$130)*(Calc!$CH$11:$CH$130),ROW(Calc!$O$11:$O$130)-ROW(INDEX(Calc!$O$11:$O$130,1,1))+1),Calc!$CJ20)),"")</f>
        <v/>
      </c>
      <c r="J128" s="201"/>
      <c r="K128" s="200" t="str">
        <f t="array" ref="K128">IFERROR(INDEX(Calc!$O$11:$O$130,SMALL(IF((K$123=Calc!$N$11:$N$130)*(Calc!$CH$11:$CH$130),ROW(Calc!$O$11:$O$130)-ROW(INDEX(Calc!$O$11:$O$130,1,1))+1),Calc!$CJ20)),"")</f>
        <v/>
      </c>
      <c r="L128" s="201"/>
      <c r="M128" s="200" t="str">
        <f t="array" ref="M128">IFERROR(INDEX(Calc!$O$11:$O$130,SMALL(IF((M$123=Calc!$N$11:$N$130)*(Calc!$CH$11:$CH$130),ROW(Calc!$O$11:$O$130)-ROW(INDEX(Calc!$O$11:$O$130,1,1))+1),Calc!$CJ20)),"")</f>
        <v/>
      </c>
      <c r="N128" s="201"/>
      <c r="O128" s="200" t="str">
        <f t="array" ref="O128">IFERROR(INDEX(Calc!$O$11:$O$130,SMALL(IF((O$123=Calc!$N$11:$N$130)*(Calc!$CH$11:$CH$130),ROW(Calc!$O$11:$O$130)-ROW(INDEX(Calc!$O$11:$O$130,1,1))+1),Calc!$CJ20)),"")</f>
        <v/>
      </c>
      <c r="P128" s="139"/>
    </row>
    <row r="129" spans="2:16" hidden="1" outlineLevel="1" x14ac:dyDescent="0.25">
      <c r="B129" s="136"/>
      <c r="C129" s="200" t="str">
        <f t="array" ref="C129">IFERROR(INDEX(Calc!$O$11:$O$130,SMALL(IF((C$123=Calc!$N$11:$N$130)*(Calc!$CH$11:$CH$130),ROW(Calc!$O$11:$O$130)-ROW(INDEX(Calc!$O$11:$O$130,1,1))+1),Calc!$CJ21)),"")</f>
        <v/>
      </c>
      <c r="D129" s="201"/>
      <c r="E129" s="200" t="str">
        <f t="array" ref="E129">IFERROR(INDEX(Calc!$O$11:$O$130,SMALL(IF((E$123=Calc!$N$11:$N$130)*(Calc!$CH$11:$CH$130),ROW(Calc!$O$11:$O$130)-ROW(INDEX(Calc!$O$11:$O$130,1,1))+1),Calc!$CJ21)),"")</f>
        <v/>
      </c>
      <c r="F129" s="201"/>
      <c r="G129" s="200" t="str">
        <f t="array" ref="G129">IFERROR(INDEX(Calc!$O$11:$O$130,SMALL(IF((G$123=Calc!$N$11:$N$130)*(Calc!$CH$11:$CH$130),ROW(Calc!$O$11:$O$130)-ROW(INDEX(Calc!$O$11:$O$130,1,1))+1),Calc!$CJ21)),"")</f>
        <v/>
      </c>
      <c r="H129" s="201"/>
      <c r="I129" s="200" t="str">
        <f t="array" ref="I129">IFERROR(INDEX(Calc!$O$11:$O$130,SMALL(IF((I$123=Calc!$N$11:$N$130)*(Calc!$CH$11:$CH$130),ROW(Calc!$O$11:$O$130)-ROW(INDEX(Calc!$O$11:$O$130,1,1))+1),Calc!$CJ21)),"")</f>
        <v/>
      </c>
      <c r="J129" s="201"/>
      <c r="K129" s="200" t="str">
        <f t="array" ref="K129">IFERROR(INDEX(Calc!$O$11:$O$130,SMALL(IF((K$123=Calc!$N$11:$N$130)*(Calc!$CH$11:$CH$130),ROW(Calc!$O$11:$O$130)-ROW(INDEX(Calc!$O$11:$O$130,1,1))+1),Calc!$CJ21)),"")</f>
        <v/>
      </c>
      <c r="L129" s="201"/>
      <c r="M129" s="200" t="str">
        <f t="array" ref="M129">IFERROR(INDEX(Calc!$O$11:$O$130,SMALL(IF((M$123=Calc!$N$11:$N$130)*(Calc!$CH$11:$CH$130),ROW(Calc!$O$11:$O$130)-ROW(INDEX(Calc!$O$11:$O$130,1,1))+1),Calc!$CJ21)),"")</f>
        <v/>
      </c>
      <c r="N129" s="201"/>
      <c r="O129" s="200" t="str">
        <f t="array" ref="O129">IFERROR(INDEX(Calc!$O$11:$O$130,SMALL(IF((O$123=Calc!$N$11:$N$130)*(Calc!$CH$11:$CH$130),ROW(Calc!$O$11:$O$130)-ROW(INDEX(Calc!$O$11:$O$130,1,1))+1),Calc!$CJ21)),"")</f>
        <v/>
      </c>
      <c r="P129" s="139"/>
    </row>
    <row r="130" spans="2:16" hidden="1" outlineLevel="1" x14ac:dyDescent="0.25">
      <c r="B130" s="136"/>
      <c r="C130" s="200" t="str">
        <f t="array" ref="C130">IFERROR(INDEX(Calc!$O$11:$O$130,SMALL(IF((C$123=Calc!$N$11:$N$130)*(Calc!$CH$11:$CH$130),ROW(Calc!$O$11:$O$130)-ROW(INDEX(Calc!$O$11:$O$130,1,1))+1),Calc!$CJ22)),"")</f>
        <v/>
      </c>
      <c r="D130" s="201"/>
      <c r="E130" s="200" t="str">
        <f t="array" ref="E130">IFERROR(INDEX(Calc!$O$11:$O$130,SMALL(IF((E$123=Calc!$N$11:$N$130)*(Calc!$CH$11:$CH$130),ROW(Calc!$O$11:$O$130)-ROW(INDEX(Calc!$O$11:$O$130,1,1))+1),Calc!$CJ22)),"")</f>
        <v/>
      </c>
      <c r="F130" s="201"/>
      <c r="G130" s="200" t="str">
        <f t="array" ref="G130">IFERROR(INDEX(Calc!$O$11:$O$130,SMALL(IF((G$123=Calc!$N$11:$N$130)*(Calc!$CH$11:$CH$130),ROW(Calc!$O$11:$O$130)-ROW(INDEX(Calc!$O$11:$O$130,1,1))+1),Calc!$CJ22)),"")</f>
        <v/>
      </c>
      <c r="H130" s="201"/>
      <c r="I130" s="200" t="str">
        <f t="array" ref="I130">IFERROR(INDEX(Calc!$O$11:$O$130,SMALL(IF((I$123=Calc!$N$11:$N$130)*(Calc!$CH$11:$CH$130),ROW(Calc!$O$11:$O$130)-ROW(INDEX(Calc!$O$11:$O$130,1,1))+1),Calc!$CJ22)),"")</f>
        <v/>
      </c>
      <c r="J130" s="201"/>
      <c r="K130" s="200" t="str">
        <f t="array" ref="K130">IFERROR(INDEX(Calc!$O$11:$O$130,SMALL(IF((K$123=Calc!$N$11:$N$130)*(Calc!$CH$11:$CH$130),ROW(Calc!$O$11:$O$130)-ROW(INDEX(Calc!$O$11:$O$130,1,1))+1),Calc!$CJ22)),"")</f>
        <v/>
      </c>
      <c r="L130" s="201"/>
      <c r="M130" s="200" t="str">
        <f t="array" ref="M130">IFERROR(INDEX(Calc!$O$11:$O$130,SMALL(IF((M$123=Calc!$N$11:$N$130)*(Calc!$CH$11:$CH$130),ROW(Calc!$O$11:$O$130)-ROW(INDEX(Calc!$O$11:$O$130,1,1))+1),Calc!$CJ22)),"")</f>
        <v/>
      </c>
      <c r="N130" s="201"/>
      <c r="O130" s="200" t="str">
        <f t="array" ref="O130">IFERROR(INDEX(Calc!$O$11:$O$130,SMALL(IF((O$123=Calc!$N$11:$N$130)*(Calc!$CH$11:$CH$130),ROW(Calc!$O$11:$O$130)-ROW(INDEX(Calc!$O$11:$O$130,1,1))+1),Calc!$CJ22)),"")</f>
        <v/>
      </c>
      <c r="P130" s="139"/>
    </row>
    <row r="131" spans="2:16" hidden="1" outlineLevel="1" x14ac:dyDescent="0.25">
      <c r="B131" s="136"/>
      <c r="C131" s="200" t="str">
        <f t="array" ref="C131">IFERROR(INDEX(Calc!$O$11:$O$130,SMALL(IF((C$123=Calc!$N$11:$N$130)*(Calc!$CH$11:$CH$130),ROW(Calc!$O$11:$O$130)-ROW(INDEX(Calc!$O$11:$O$130,1,1))+1),Calc!$CJ23)),"")</f>
        <v/>
      </c>
      <c r="D131" s="201"/>
      <c r="E131" s="200" t="str">
        <f t="array" ref="E131">IFERROR(INDEX(Calc!$O$11:$O$130,SMALL(IF((E$123=Calc!$N$11:$N$130)*(Calc!$CH$11:$CH$130),ROW(Calc!$O$11:$O$130)-ROW(INDEX(Calc!$O$11:$O$130,1,1))+1),Calc!$CJ23)),"")</f>
        <v/>
      </c>
      <c r="F131" s="201"/>
      <c r="G131" s="200" t="str">
        <f t="array" ref="G131">IFERROR(INDEX(Calc!$O$11:$O$130,SMALL(IF((G$123=Calc!$N$11:$N$130)*(Calc!$CH$11:$CH$130),ROW(Calc!$O$11:$O$130)-ROW(INDEX(Calc!$O$11:$O$130,1,1))+1),Calc!$CJ23)),"")</f>
        <v/>
      </c>
      <c r="H131" s="201"/>
      <c r="I131" s="200" t="str">
        <f t="array" ref="I131">IFERROR(INDEX(Calc!$O$11:$O$130,SMALL(IF((I$123=Calc!$N$11:$N$130)*(Calc!$CH$11:$CH$130),ROW(Calc!$O$11:$O$130)-ROW(INDEX(Calc!$O$11:$O$130,1,1))+1),Calc!$CJ23)),"")</f>
        <v/>
      </c>
      <c r="J131" s="201"/>
      <c r="K131" s="200" t="str">
        <f t="array" ref="K131">IFERROR(INDEX(Calc!$O$11:$O$130,SMALL(IF((K$123=Calc!$N$11:$N$130)*(Calc!$CH$11:$CH$130),ROW(Calc!$O$11:$O$130)-ROW(INDEX(Calc!$O$11:$O$130,1,1))+1),Calc!$CJ23)),"")</f>
        <v/>
      </c>
      <c r="L131" s="201"/>
      <c r="M131" s="200" t="str">
        <f t="array" ref="M131">IFERROR(INDEX(Calc!$O$11:$O$130,SMALL(IF((M$123=Calc!$N$11:$N$130)*(Calc!$CH$11:$CH$130),ROW(Calc!$O$11:$O$130)-ROW(INDEX(Calc!$O$11:$O$130,1,1))+1),Calc!$CJ23)),"")</f>
        <v/>
      </c>
      <c r="N131" s="201"/>
      <c r="O131" s="200" t="str">
        <f t="array" ref="O131">IFERROR(INDEX(Calc!$O$11:$O$130,SMALL(IF((O$123=Calc!$N$11:$N$130)*(Calc!$CH$11:$CH$130),ROW(Calc!$O$11:$O$130)-ROW(INDEX(Calc!$O$11:$O$130,1,1))+1),Calc!$CJ23)),"")</f>
        <v/>
      </c>
      <c r="P131" s="139"/>
    </row>
    <row r="132" spans="2:16" hidden="1" outlineLevel="1" x14ac:dyDescent="0.25">
      <c r="B132" s="136"/>
      <c r="C132" s="200" t="str">
        <f t="array" ref="C132">IFERROR(INDEX(Calc!$O$11:$O$130,SMALL(IF((C$123=Calc!$N$11:$N$130)*(Calc!$CH$11:$CH$130),ROW(Calc!$O$11:$O$130)-ROW(INDEX(Calc!$O$11:$O$130,1,1))+1),Calc!$CJ24)),"")</f>
        <v/>
      </c>
      <c r="D132" s="201"/>
      <c r="E132" s="200" t="str">
        <f t="array" ref="E132">IFERROR(INDEX(Calc!$O$11:$O$130,SMALL(IF((E$123=Calc!$N$11:$N$130)*(Calc!$CH$11:$CH$130),ROW(Calc!$O$11:$O$130)-ROW(INDEX(Calc!$O$11:$O$130,1,1))+1),Calc!$CJ24)),"")</f>
        <v/>
      </c>
      <c r="F132" s="201"/>
      <c r="G132" s="200" t="str">
        <f t="array" ref="G132">IFERROR(INDEX(Calc!$O$11:$O$130,SMALL(IF((G$123=Calc!$N$11:$N$130)*(Calc!$CH$11:$CH$130),ROW(Calc!$O$11:$O$130)-ROW(INDEX(Calc!$O$11:$O$130,1,1))+1),Calc!$CJ24)),"")</f>
        <v/>
      </c>
      <c r="H132" s="201"/>
      <c r="I132" s="200" t="str">
        <f t="array" ref="I132">IFERROR(INDEX(Calc!$O$11:$O$130,SMALL(IF((I$123=Calc!$N$11:$N$130)*(Calc!$CH$11:$CH$130),ROW(Calc!$O$11:$O$130)-ROW(INDEX(Calc!$O$11:$O$130,1,1))+1),Calc!$CJ24)),"")</f>
        <v/>
      </c>
      <c r="J132" s="201"/>
      <c r="K132" s="200" t="str">
        <f t="array" ref="K132">IFERROR(INDEX(Calc!$O$11:$O$130,SMALL(IF((K$123=Calc!$N$11:$N$130)*(Calc!$CH$11:$CH$130),ROW(Calc!$O$11:$O$130)-ROW(INDEX(Calc!$O$11:$O$130,1,1))+1),Calc!$CJ24)),"")</f>
        <v/>
      </c>
      <c r="L132" s="201"/>
      <c r="M132" s="200" t="str">
        <f t="array" ref="M132">IFERROR(INDEX(Calc!$O$11:$O$130,SMALL(IF((M$123=Calc!$N$11:$N$130)*(Calc!$CH$11:$CH$130),ROW(Calc!$O$11:$O$130)-ROW(INDEX(Calc!$O$11:$O$130,1,1))+1),Calc!$CJ24)),"")</f>
        <v/>
      </c>
      <c r="N132" s="201"/>
      <c r="O132" s="200" t="str">
        <f t="array" ref="O132">IFERROR(INDEX(Calc!$O$11:$O$130,SMALL(IF((O$123=Calc!$N$11:$N$130)*(Calc!$CH$11:$CH$130),ROW(Calc!$O$11:$O$130)-ROW(INDEX(Calc!$O$11:$O$130,1,1))+1),Calc!$CJ24)),"")</f>
        <v/>
      </c>
      <c r="P132" s="139"/>
    </row>
    <row r="133" spans="2:16" hidden="1" outlineLevel="1" x14ac:dyDescent="0.25">
      <c r="B133" s="136"/>
      <c r="C133" s="200" t="str">
        <f t="array" ref="C133">IFERROR(INDEX(Calc!$O$11:$O$130,SMALL(IF((C$123=Calc!$N$11:$N$130)*(Calc!$CH$11:$CH$130),ROW(Calc!$O$11:$O$130)-ROW(INDEX(Calc!$O$11:$O$130,1,1))+1),Calc!$CJ25)),"")</f>
        <v/>
      </c>
      <c r="D133" s="201"/>
      <c r="E133" s="200" t="str">
        <f t="array" ref="E133">IFERROR(INDEX(Calc!$O$11:$O$130,SMALL(IF((E$123=Calc!$N$11:$N$130)*(Calc!$CH$11:$CH$130),ROW(Calc!$O$11:$O$130)-ROW(INDEX(Calc!$O$11:$O$130,1,1))+1),Calc!$CJ25)),"")</f>
        <v/>
      </c>
      <c r="F133" s="201"/>
      <c r="G133" s="200" t="str">
        <f t="array" ref="G133">IFERROR(INDEX(Calc!$O$11:$O$130,SMALL(IF((G$123=Calc!$N$11:$N$130)*(Calc!$CH$11:$CH$130),ROW(Calc!$O$11:$O$130)-ROW(INDEX(Calc!$O$11:$O$130,1,1))+1),Calc!$CJ25)),"")</f>
        <v/>
      </c>
      <c r="H133" s="201"/>
      <c r="I133" s="200" t="str">
        <f t="array" ref="I133">IFERROR(INDEX(Calc!$O$11:$O$130,SMALL(IF((I$123=Calc!$N$11:$N$130)*(Calc!$CH$11:$CH$130),ROW(Calc!$O$11:$O$130)-ROW(INDEX(Calc!$O$11:$O$130,1,1))+1),Calc!$CJ25)),"")</f>
        <v/>
      </c>
      <c r="J133" s="201"/>
      <c r="K133" s="200" t="str">
        <f t="array" ref="K133">IFERROR(INDEX(Calc!$O$11:$O$130,SMALL(IF((K$123=Calc!$N$11:$N$130)*(Calc!$CH$11:$CH$130),ROW(Calc!$O$11:$O$130)-ROW(INDEX(Calc!$O$11:$O$130,1,1))+1),Calc!$CJ25)),"")</f>
        <v/>
      </c>
      <c r="L133" s="201"/>
      <c r="M133" s="200" t="str">
        <f t="array" ref="M133">IFERROR(INDEX(Calc!$O$11:$O$130,SMALL(IF((M$123=Calc!$N$11:$N$130)*(Calc!$CH$11:$CH$130),ROW(Calc!$O$11:$O$130)-ROW(INDEX(Calc!$O$11:$O$130,1,1))+1),Calc!$CJ25)),"")</f>
        <v/>
      </c>
      <c r="N133" s="201"/>
      <c r="O133" s="200" t="str">
        <f t="array" ref="O133">IFERROR(INDEX(Calc!$O$11:$O$130,SMALL(IF((O$123=Calc!$N$11:$N$130)*(Calc!$CH$11:$CH$130),ROW(Calc!$O$11:$O$130)-ROW(INDEX(Calc!$O$11:$O$130,1,1))+1),Calc!$CJ25)),"")</f>
        <v/>
      </c>
      <c r="P133" s="139"/>
    </row>
    <row r="134" spans="2:16" hidden="1" outlineLevel="1" x14ac:dyDescent="0.25">
      <c r="B134" s="136"/>
      <c r="C134" s="200" t="str">
        <f t="array" ref="C134">IFERROR(INDEX(Calc!$O$11:$O$130,SMALL(IF((C$123=Calc!$N$11:$N$130)*(Calc!$CH$11:$CH$130),ROW(Calc!$O$11:$O$130)-ROW(INDEX(Calc!$O$11:$O$130,1,1))+1),Calc!$CJ26)),"")</f>
        <v/>
      </c>
      <c r="D134" s="201"/>
      <c r="E134" s="200" t="str">
        <f t="array" ref="E134">IFERROR(INDEX(Calc!$O$11:$O$130,SMALL(IF((E$123=Calc!$N$11:$N$130)*(Calc!$CH$11:$CH$130),ROW(Calc!$O$11:$O$130)-ROW(INDEX(Calc!$O$11:$O$130,1,1))+1),Calc!$CJ26)),"")</f>
        <v/>
      </c>
      <c r="F134" s="201"/>
      <c r="G134" s="200" t="str">
        <f t="array" ref="G134">IFERROR(INDEX(Calc!$O$11:$O$130,SMALL(IF((G$123=Calc!$N$11:$N$130)*(Calc!$CH$11:$CH$130),ROW(Calc!$O$11:$O$130)-ROW(INDEX(Calc!$O$11:$O$130,1,1))+1),Calc!$CJ26)),"")</f>
        <v/>
      </c>
      <c r="H134" s="201"/>
      <c r="I134" s="200" t="str">
        <f t="array" ref="I134">IFERROR(INDEX(Calc!$O$11:$O$130,SMALL(IF((I$123=Calc!$N$11:$N$130)*(Calc!$CH$11:$CH$130),ROW(Calc!$O$11:$O$130)-ROW(INDEX(Calc!$O$11:$O$130,1,1))+1),Calc!$CJ26)),"")</f>
        <v/>
      </c>
      <c r="J134" s="201"/>
      <c r="K134" s="200" t="str">
        <f t="array" ref="K134">IFERROR(INDEX(Calc!$O$11:$O$130,SMALL(IF((K$123=Calc!$N$11:$N$130)*(Calc!$CH$11:$CH$130),ROW(Calc!$O$11:$O$130)-ROW(INDEX(Calc!$O$11:$O$130,1,1))+1),Calc!$CJ26)),"")</f>
        <v/>
      </c>
      <c r="L134" s="201"/>
      <c r="M134" s="200" t="str">
        <f t="array" ref="M134">IFERROR(INDEX(Calc!$O$11:$O$130,SMALL(IF((M$123=Calc!$N$11:$N$130)*(Calc!$CH$11:$CH$130),ROW(Calc!$O$11:$O$130)-ROW(INDEX(Calc!$O$11:$O$130,1,1))+1),Calc!$CJ26)),"")</f>
        <v/>
      </c>
      <c r="N134" s="202"/>
      <c r="O134" s="200" t="str">
        <f t="array" ref="O134">IFERROR(INDEX(Calc!$O$11:$O$130,SMALL(IF((O$123=Calc!$N$11:$N$130)*(Calc!$CH$11:$CH$130),ROW(Calc!$O$11:$O$130)-ROW(INDEX(Calc!$O$11:$O$130,1,1))+1),Calc!$CJ26)),"")</f>
        <v/>
      </c>
      <c r="P134" s="139"/>
    </row>
    <row r="135" spans="2:16" hidden="1" outlineLevel="1" x14ac:dyDescent="0.25">
      <c r="B135" s="140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2"/>
    </row>
    <row r="136" spans="2:16" hidden="1" outlineLevel="1" x14ac:dyDescent="0.25">
      <c r="B136" s="159"/>
      <c r="C136" s="72">
        <f>IFERROR(IF(LEN(O123)=0,"",IF(MONTH(O123+1)=MONTH(O123),O123+1,"")),"")</f>
        <v>45341</v>
      </c>
      <c r="D136" s="144"/>
      <c r="E136" s="72">
        <f>IFERROR(IF(LEN(C136)=0,"",IF(MONTH(C136+1)=MONTH(C136),C136+1,"")),"")</f>
        <v>45342</v>
      </c>
      <c r="F136" s="144"/>
      <c r="G136" s="72">
        <f>IFERROR(IF(LEN(E136)=0,"",IF(MONTH(E136+1)=MONTH(E136),E136+1,"")),"")</f>
        <v>45343</v>
      </c>
      <c r="H136" s="144"/>
      <c r="I136" s="72">
        <f>IFERROR(IF(LEN(G136)=0,"",IF(MONTH(G136+1)=MONTH(G136),G136+1,"")),"")</f>
        <v>45344</v>
      </c>
      <c r="J136" s="144"/>
      <c r="K136" s="72">
        <f>IFERROR(IF(LEN(I136)=0,"",IF(MONTH(I136+1)=MONTH(I136),I136+1,"")),"")</f>
        <v>45345</v>
      </c>
      <c r="L136" s="144"/>
      <c r="M136" s="72">
        <f>IFERROR(IF(LEN(K136)=0,"",IF(MONTH(K136+1)=MONTH(K136),K136+1,"")),"")</f>
        <v>45346</v>
      </c>
      <c r="N136" s="50"/>
      <c r="O136" s="72">
        <f>IFERROR(IF(LEN(M136)=0,"",IF(MONTH(M136+1)=MONTH(M136),M136+1,"")),"")</f>
        <v>45347</v>
      </c>
      <c r="P136" s="145"/>
    </row>
    <row r="137" spans="2:16" ht="9.9499999999999993" hidden="1" customHeight="1" outlineLevel="1" x14ac:dyDescent="0.25">
      <c r="B137" s="160"/>
      <c r="C137" s="147"/>
      <c r="D137" s="141"/>
      <c r="E137" s="147"/>
      <c r="F137" s="141"/>
      <c r="G137" s="147"/>
      <c r="H137" s="141"/>
      <c r="I137" s="147"/>
      <c r="J137" s="141"/>
      <c r="K137" s="147"/>
      <c r="L137" s="141"/>
      <c r="M137" s="147"/>
      <c r="N137" s="147"/>
      <c r="O137" s="147"/>
      <c r="P137" s="142"/>
    </row>
    <row r="138" spans="2:16" hidden="1" outlineLevel="1" x14ac:dyDescent="0.25">
      <c r="B138" s="136"/>
      <c r="C138" s="200" t="str">
        <f t="array" ref="C138">IFERROR(INDEX(Calc!$O$11:$O$130,SMALL(IF((C$136=Calc!$N$11:$N$130)*(Calc!$CH$11:$CH$130),ROW(Calc!$O$11:$O$130)-ROW(INDEX(Calc!$O$11:$O$130,1,1))+1),Calc!$CJ17)),"")</f>
        <v/>
      </c>
      <c r="D138" s="201"/>
      <c r="E138" s="200" t="str">
        <f t="array" ref="E138">IFERROR(INDEX(Calc!$O$11:$O$130,SMALL(IF((E$136=Calc!$N$11:$N$130)*(Calc!$CH$11:$CH$130),ROW(Calc!$O$11:$O$130)-ROW(INDEX(Calc!$O$11:$O$130,1,1))+1),Calc!$CJ17)),"")</f>
        <v/>
      </c>
      <c r="F138" s="201"/>
      <c r="G138" s="200" t="str">
        <f t="array" ref="G138">IFERROR(INDEX(Calc!$O$11:$O$130,SMALL(IF((G$136=Calc!$N$11:$N$130)*(Calc!$CH$11:$CH$130),ROW(Calc!$O$11:$O$130)-ROW(INDEX(Calc!$O$11:$O$130,1,1))+1),Calc!$CJ17)),"")</f>
        <v/>
      </c>
      <c r="H138" s="201"/>
      <c r="I138" s="200" t="str">
        <f t="array" ref="I138">IFERROR(INDEX(Calc!$O$11:$O$130,SMALL(IF((I$136=Calc!$N$11:$N$130)*(Calc!$CH$11:$CH$130),ROW(Calc!$O$11:$O$130)-ROW(INDEX(Calc!$O$11:$O$130,1,1))+1),Calc!$CJ17)),"")</f>
        <v/>
      </c>
      <c r="J138" s="201"/>
      <c r="K138" s="200" t="str">
        <f t="array" ref="K138">IFERROR(INDEX(Calc!$O$11:$O$130,SMALL(IF((K$136=Calc!$N$11:$N$130)*(Calc!$CH$11:$CH$130),ROW(Calc!$O$11:$O$130)-ROW(INDEX(Calc!$O$11:$O$130,1,1))+1),Calc!$CJ17)),"")</f>
        <v/>
      </c>
      <c r="L138" s="201"/>
      <c r="M138" s="200" t="str">
        <f t="array" ref="M138">IFERROR(INDEX(Calc!$O$11:$O$130,SMALL(IF((M$136=Calc!$N$11:$N$130)*(Calc!$CH$11:$CH$130),ROW(Calc!$O$11:$O$130)-ROW(INDEX(Calc!$O$11:$O$130,1,1))+1),Calc!$CJ17)),"")</f>
        <v/>
      </c>
      <c r="N138" s="202"/>
      <c r="O138" s="200" t="str">
        <f t="array" ref="O138">IFERROR(INDEX(Calc!$O$11:$O$130,SMALL(IF((O$136=Calc!$N$11:$N$130)*(Calc!$CH$11:$CH$130),ROW(Calc!$O$11:$O$130)-ROW(INDEX(Calc!$O$11:$O$130,1,1))+1),Calc!$CJ17)),"")</f>
        <v/>
      </c>
      <c r="P138" s="139"/>
    </row>
    <row r="139" spans="2:16" hidden="1" outlineLevel="1" x14ac:dyDescent="0.25">
      <c r="B139" s="136"/>
      <c r="C139" s="200" t="str">
        <f t="array" ref="C139">IFERROR(INDEX(Calc!$O$11:$O$130,SMALL(IF((C$136=Calc!$N$11:$N$130)*(Calc!$CH$11:$CH$130),ROW(Calc!$O$11:$O$130)-ROW(INDEX(Calc!$O$11:$O$130,1,1))+1),Calc!$CJ18)),"")</f>
        <v/>
      </c>
      <c r="D139" s="201"/>
      <c r="E139" s="200" t="str">
        <f t="array" ref="E139">IFERROR(INDEX(Calc!$O$11:$O$130,SMALL(IF((E$136=Calc!$N$11:$N$130)*(Calc!$CH$11:$CH$130),ROW(Calc!$O$11:$O$130)-ROW(INDEX(Calc!$O$11:$O$130,1,1))+1),Calc!$CJ18)),"")</f>
        <v/>
      </c>
      <c r="F139" s="201"/>
      <c r="G139" s="200" t="str">
        <f t="array" ref="G139">IFERROR(INDEX(Calc!$O$11:$O$130,SMALL(IF((G$136=Calc!$N$11:$N$130)*(Calc!$CH$11:$CH$130),ROW(Calc!$O$11:$O$130)-ROW(INDEX(Calc!$O$11:$O$130,1,1))+1),Calc!$CJ18)),"")</f>
        <v/>
      </c>
      <c r="H139" s="201"/>
      <c r="I139" s="200" t="str">
        <f t="array" ref="I139">IFERROR(INDEX(Calc!$O$11:$O$130,SMALL(IF((I$136=Calc!$N$11:$N$130)*(Calc!$CH$11:$CH$130),ROW(Calc!$O$11:$O$130)-ROW(INDEX(Calc!$O$11:$O$130,1,1))+1),Calc!$CJ18)),"")</f>
        <v/>
      </c>
      <c r="J139" s="201"/>
      <c r="K139" s="200" t="str">
        <f t="array" ref="K139">IFERROR(INDEX(Calc!$O$11:$O$130,SMALL(IF((K$136=Calc!$N$11:$N$130)*(Calc!$CH$11:$CH$130),ROW(Calc!$O$11:$O$130)-ROW(INDEX(Calc!$O$11:$O$130,1,1))+1),Calc!$CJ18)),"")</f>
        <v/>
      </c>
      <c r="L139" s="201"/>
      <c r="M139" s="200" t="str">
        <f t="array" ref="M139">IFERROR(INDEX(Calc!$O$11:$O$130,SMALL(IF((M$136=Calc!$N$11:$N$130)*(Calc!$CH$11:$CH$130),ROW(Calc!$O$11:$O$130)-ROW(INDEX(Calc!$O$11:$O$130,1,1))+1),Calc!$CJ18)),"")</f>
        <v/>
      </c>
      <c r="N139" s="202"/>
      <c r="O139" s="200" t="str">
        <f t="array" ref="O139">IFERROR(INDEX(Calc!$O$11:$O$130,SMALL(IF((O$136=Calc!$N$11:$N$130)*(Calc!$CH$11:$CH$130),ROW(Calc!$O$11:$O$130)-ROW(INDEX(Calc!$O$11:$O$130,1,1))+1),Calc!$CJ18)),"")</f>
        <v/>
      </c>
      <c r="P139" s="139"/>
    </row>
    <row r="140" spans="2:16" hidden="1" outlineLevel="1" x14ac:dyDescent="0.25">
      <c r="B140" s="136"/>
      <c r="C140" s="200" t="str">
        <f t="array" ref="C140">IFERROR(INDEX(Calc!$O$11:$O$130,SMALL(IF((C$136=Calc!$N$11:$N$130)*(Calc!$CH$11:$CH$130),ROW(Calc!$O$11:$O$130)-ROW(INDEX(Calc!$O$11:$O$130,1,1))+1),Calc!$CJ19)),"")</f>
        <v/>
      </c>
      <c r="D140" s="201"/>
      <c r="E140" s="200" t="str">
        <f t="array" ref="E140">IFERROR(INDEX(Calc!$O$11:$O$130,SMALL(IF((E$136=Calc!$N$11:$N$130)*(Calc!$CH$11:$CH$130),ROW(Calc!$O$11:$O$130)-ROW(INDEX(Calc!$O$11:$O$130,1,1))+1),Calc!$CJ19)),"")</f>
        <v/>
      </c>
      <c r="F140" s="201"/>
      <c r="G140" s="200" t="str">
        <f t="array" ref="G140">IFERROR(INDEX(Calc!$O$11:$O$130,SMALL(IF((G$136=Calc!$N$11:$N$130)*(Calc!$CH$11:$CH$130),ROW(Calc!$O$11:$O$130)-ROW(INDEX(Calc!$O$11:$O$130,1,1))+1),Calc!$CJ19)),"")</f>
        <v/>
      </c>
      <c r="H140" s="201"/>
      <c r="I140" s="200" t="str">
        <f t="array" ref="I140">IFERROR(INDEX(Calc!$O$11:$O$130,SMALL(IF((I$136=Calc!$N$11:$N$130)*(Calc!$CH$11:$CH$130),ROW(Calc!$O$11:$O$130)-ROW(INDEX(Calc!$O$11:$O$130,1,1))+1),Calc!$CJ19)),"")</f>
        <v/>
      </c>
      <c r="J140" s="201"/>
      <c r="K140" s="200" t="str">
        <f t="array" ref="K140">IFERROR(INDEX(Calc!$O$11:$O$130,SMALL(IF((K$136=Calc!$N$11:$N$130)*(Calc!$CH$11:$CH$130),ROW(Calc!$O$11:$O$130)-ROW(INDEX(Calc!$O$11:$O$130,1,1))+1),Calc!$CJ19)),"")</f>
        <v/>
      </c>
      <c r="L140" s="201"/>
      <c r="M140" s="200" t="str">
        <f t="array" ref="M140">IFERROR(INDEX(Calc!$O$11:$O$130,SMALL(IF((M$136=Calc!$N$11:$N$130)*(Calc!$CH$11:$CH$130),ROW(Calc!$O$11:$O$130)-ROW(INDEX(Calc!$O$11:$O$130,1,1))+1),Calc!$CJ19)),"")</f>
        <v/>
      </c>
      <c r="N140" s="202"/>
      <c r="O140" s="200" t="str">
        <f t="array" ref="O140">IFERROR(INDEX(Calc!$O$11:$O$130,SMALL(IF((O$136=Calc!$N$11:$N$130)*(Calc!$CH$11:$CH$130),ROW(Calc!$O$11:$O$130)-ROW(INDEX(Calc!$O$11:$O$130,1,1))+1),Calc!$CJ19)),"")</f>
        <v/>
      </c>
      <c r="P140" s="139"/>
    </row>
    <row r="141" spans="2:16" hidden="1" outlineLevel="1" x14ac:dyDescent="0.25">
      <c r="B141" s="136"/>
      <c r="C141" s="200" t="str">
        <f t="array" ref="C141">IFERROR(INDEX(Calc!$O$11:$O$130,SMALL(IF((C$136=Calc!$N$11:$N$130)*(Calc!$CH$11:$CH$130),ROW(Calc!$O$11:$O$130)-ROW(INDEX(Calc!$O$11:$O$130,1,1))+1),Calc!$CJ20)),"")</f>
        <v/>
      </c>
      <c r="D141" s="201"/>
      <c r="E141" s="200" t="str">
        <f t="array" ref="E141">IFERROR(INDEX(Calc!$O$11:$O$130,SMALL(IF((E$136=Calc!$N$11:$N$130)*(Calc!$CH$11:$CH$130),ROW(Calc!$O$11:$O$130)-ROW(INDEX(Calc!$O$11:$O$130,1,1))+1),Calc!$CJ20)),"")</f>
        <v/>
      </c>
      <c r="F141" s="201"/>
      <c r="G141" s="200" t="str">
        <f t="array" ref="G141">IFERROR(INDEX(Calc!$O$11:$O$130,SMALL(IF((G$136=Calc!$N$11:$N$130)*(Calc!$CH$11:$CH$130),ROW(Calc!$O$11:$O$130)-ROW(INDEX(Calc!$O$11:$O$130,1,1))+1),Calc!$CJ20)),"")</f>
        <v/>
      </c>
      <c r="H141" s="201"/>
      <c r="I141" s="200" t="str">
        <f t="array" ref="I141">IFERROR(INDEX(Calc!$O$11:$O$130,SMALL(IF((I$136=Calc!$N$11:$N$130)*(Calc!$CH$11:$CH$130),ROW(Calc!$O$11:$O$130)-ROW(INDEX(Calc!$O$11:$O$130,1,1))+1),Calc!$CJ20)),"")</f>
        <v/>
      </c>
      <c r="J141" s="201"/>
      <c r="K141" s="200" t="str">
        <f t="array" ref="K141">IFERROR(INDEX(Calc!$O$11:$O$130,SMALL(IF((K$136=Calc!$N$11:$N$130)*(Calc!$CH$11:$CH$130),ROW(Calc!$O$11:$O$130)-ROW(INDEX(Calc!$O$11:$O$130,1,1))+1),Calc!$CJ20)),"")</f>
        <v/>
      </c>
      <c r="L141" s="201"/>
      <c r="M141" s="200" t="str">
        <f t="array" ref="M141">IFERROR(INDEX(Calc!$O$11:$O$130,SMALL(IF((M$136=Calc!$N$11:$N$130)*(Calc!$CH$11:$CH$130),ROW(Calc!$O$11:$O$130)-ROW(INDEX(Calc!$O$11:$O$130,1,1))+1),Calc!$CJ20)),"")</f>
        <v/>
      </c>
      <c r="N141" s="202"/>
      <c r="O141" s="200" t="str">
        <f t="array" ref="O141">IFERROR(INDEX(Calc!$O$11:$O$130,SMALL(IF((O$136=Calc!$N$11:$N$130)*(Calc!$CH$11:$CH$130),ROW(Calc!$O$11:$O$130)-ROW(INDEX(Calc!$O$11:$O$130,1,1))+1),Calc!$CJ20)),"")</f>
        <v/>
      </c>
      <c r="P141" s="139"/>
    </row>
    <row r="142" spans="2:16" hidden="1" outlineLevel="1" x14ac:dyDescent="0.25">
      <c r="B142" s="136"/>
      <c r="C142" s="200" t="str">
        <f t="array" ref="C142">IFERROR(INDEX(Calc!$O$11:$O$130,SMALL(IF((C$136=Calc!$N$11:$N$130)*(Calc!$CH$11:$CH$130),ROW(Calc!$O$11:$O$130)-ROW(INDEX(Calc!$O$11:$O$130,1,1))+1),Calc!$CJ21)),"")</f>
        <v/>
      </c>
      <c r="D142" s="201"/>
      <c r="E142" s="200" t="str">
        <f t="array" ref="E142">IFERROR(INDEX(Calc!$O$11:$O$130,SMALL(IF((E$136=Calc!$N$11:$N$130)*(Calc!$CH$11:$CH$130),ROW(Calc!$O$11:$O$130)-ROW(INDEX(Calc!$O$11:$O$130,1,1))+1),Calc!$CJ21)),"")</f>
        <v/>
      </c>
      <c r="F142" s="201"/>
      <c r="G142" s="200" t="str">
        <f t="array" ref="G142">IFERROR(INDEX(Calc!$O$11:$O$130,SMALL(IF((G$136=Calc!$N$11:$N$130)*(Calc!$CH$11:$CH$130),ROW(Calc!$O$11:$O$130)-ROW(INDEX(Calc!$O$11:$O$130,1,1))+1),Calc!$CJ21)),"")</f>
        <v/>
      </c>
      <c r="H142" s="201"/>
      <c r="I142" s="200" t="str">
        <f t="array" ref="I142">IFERROR(INDEX(Calc!$O$11:$O$130,SMALL(IF((I$136=Calc!$N$11:$N$130)*(Calc!$CH$11:$CH$130),ROW(Calc!$O$11:$O$130)-ROW(INDEX(Calc!$O$11:$O$130,1,1))+1),Calc!$CJ21)),"")</f>
        <v/>
      </c>
      <c r="J142" s="201"/>
      <c r="K142" s="200" t="str">
        <f t="array" ref="K142">IFERROR(INDEX(Calc!$O$11:$O$130,SMALL(IF((K$136=Calc!$N$11:$N$130)*(Calc!$CH$11:$CH$130),ROW(Calc!$O$11:$O$130)-ROW(INDEX(Calc!$O$11:$O$130,1,1))+1),Calc!$CJ21)),"")</f>
        <v/>
      </c>
      <c r="L142" s="201"/>
      <c r="M142" s="200" t="str">
        <f t="array" ref="M142">IFERROR(INDEX(Calc!$O$11:$O$130,SMALL(IF((M$136=Calc!$N$11:$N$130)*(Calc!$CH$11:$CH$130),ROW(Calc!$O$11:$O$130)-ROW(INDEX(Calc!$O$11:$O$130,1,1))+1),Calc!$CJ21)),"")</f>
        <v/>
      </c>
      <c r="N142" s="202"/>
      <c r="O142" s="200" t="str">
        <f t="array" ref="O142">IFERROR(INDEX(Calc!$O$11:$O$130,SMALL(IF((O$136=Calc!$N$11:$N$130)*(Calc!$CH$11:$CH$130),ROW(Calc!$O$11:$O$130)-ROW(INDEX(Calc!$O$11:$O$130,1,1))+1),Calc!$CJ21)),"")</f>
        <v/>
      </c>
      <c r="P142" s="139"/>
    </row>
    <row r="143" spans="2:16" hidden="1" outlineLevel="1" x14ac:dyDescent="0.25">
      <c r="B143" s="136"/>
      <c r="C143" s="200" t="str">
        <f t="array" ref="C143">IFERROR(INDEX(Calc!$O$11:$O$130,SMALL(IF((C$136=Calc!$N$11:$N$130)*(Calc!$CH$11:$CH$130),ROW(Calc!$O$11:$O$130)-ROW(INDEX(Calc!$O$11:$O$130,1,1))+1),Calc!$CJ22)),"")</f>
        <v/>
      </c>
      <c r="D143" s="201"/>
      <c r="E143" s="200" t="str">
        <f t="array" ref="E143">IFERROR(INDEX(Calc!$O$11:$O$130,SMALL(IF((E$136=Calc!$N$11:$N$130)*(Calc!$CH$11:$CH$130),ROW(Calc!$O$11:$O$130)-ROW(INDEX(Calc!$O$11:$O$130,1,1))+1),Calc!$CJ22)),"")</f>
        <v/>
      </c>
      <c r="F143" s="201"/>
      <c r="G143" s="200" t="str">
        <f t="array" ref="G143">IFERROR(INDEX(Calc!$O$11:$O$130,SMALL(IF((G$136=Calc!$N$11:$N$130)*(Calc!$CH$11:$CH$130),ROW(Calc!$O$11:$O$130)-ROW(INDEX(Calc!$O$11:$O$130,1,1))+1),Calc!$CJ22)),"")</f>
        <v/>
      </c>
      <c r="H143" s="201"/>
      <c r="I143" s="200" t="str">
        <f t="array" ref="I143">IFERROR(INDEX(Calc!$O$11:$O$130,SMALL(IF((I$136=Calc!$N$11:$N$130)*(Calc!$CH$11:$CH$130),ROW(Calc!$O$11:$O$130)-ROW(INDEX(Calc!$O$11:$O$130,1,1))+1),Calc!$CJ22)),"")</f>
        <v/>
      </c>
      <c r="J143" s="201"/>
      <c r="K143" s="200" t="str">
        <f t="array" ref="K143">IFERROR(INDEX(Calc!$O$11:$O$130,SMALL(IF((K$136=Calc!$N$11:$N$130)*(Calc!$CH$11:$CH$130),ROW(Calc!$O$11:$O$130)-ROW(INDEX(Calc!$O$11:$O$130,1,1))+1),Calc!$CJ22)),"")</f>
        <v/>
      </c>
      <c r="L143" s="201"/>
      <c r="M143" s="200" t="str">
        <f t="array" ref="M143">IFERROR(INDEX(Calc!$O$11:$O$130,SMALL(IF((M$136=Calc!$N$11:$N$130)*(Calc!$CH$11:$CH$130),ROW(Calc!$O$11:$O$130)-ROW(INDEX(Calc!$O$11:$O$130,1,1))+1),Calc!$CJ22)),"")</f>
        <v/>
      </c>
      <c r="N143" s="202"/>
      <c r="O143" s="200" t="str">
        <f t="array" ref="O143">IFERROR(INDEX(Calc!$O$11:$O$130,SMALL(IF((O$136=Calc!$N$11:$N$130)*(Calc!$CH$11:$CH$130),ROW(Calc!$O$11:$O$130)-ROW(INDEX(Calc!$O$11:$O$130,1,1))+1),Calc!$CJ22)),"")</f>
        <v/>
      </c>
      <c r="P143" s="139"/>
    </row>
    <row r="144" spans="2:16" hidden="1" outlineLevel="1" x14ac:dyDescent="0.25">
      <c r="B144" s="136"/>
      <c r="C144" s="200" t="str">
        <f t="array" ref="C144">IFERROR(INDEX(Calc!$O$11:$O$130,SMALL(IF((C$136=Calc!$N$11:$N$130)*(Calc!$CH$11:$CH$130),ROW(Calc!$O$11:$O$130)-ROW(INDEX(Calc!$O$11:$O$130,1,1))+1),Calc!$CJ23)),"")</f>
        <v/>
      </c>
      <c r="D144" s="201"/>
      <c r="E144" s="200" t="str">
        <f t="array" ref="E144">IFERROR(INDEX(Calc!$O$11:$O$130,SMALL(IF((E$136=Calc!$N$11:$N$130)*(Calc!$CH$11:$CH$130),ROW(Calc!$O$11:$O$130)-ROW(INDEX(Calc!$O$11:$O$130,1,1))+1),Calc!$CJ23)),"")</f>
        <v/>
      </c>
      <c r="F144" s="201"/>
      <c r="G144" s="200" t="str">
        <f t="array" ref="G144">IFERROR(INDEX(Calc!$O$11:$O$130,SMALL(IF((G$136=Calc!$N$11:$N$130)*(Calc!$CH$11:$CH$130),ROW(Calc!$O$11:$O$130)-ROW(INDEX(Calc!$O$11:$O$130,1,1))+1),Calc!$CJ23)),"")</f>
        <v/>
      </c>
      <c r="H144" s="201"/>
      <c r="I144" s="200" t="str">
        <f t="array" ref="I144">IFERROR(INDEX(Calc!$O$11:$O$130,SMALL(IF((I$136=Calc!$N$11:$N$130)*(Calc!$CH$11:$CH$130),ROW(Calc!$O$11:$O$130)-ROW(INDEX(Calc!$O$11:$O$130,1,1))+1),Calc!$CJ23)),"")</f>
        <v/>
      </c>
      <c r="J144" s="201"/>
      <c r="K144" s="200" t="str">
        <f t="array" ref="K144">IFERROR(INDEX(Calc!$O$11:$O$130,SMALL(IF((K$136=Calc!$N$11:$N$130)*(Calc!$CH$11:$CH$130),ROW(Calc!$O$11:$O$130)-ROW(INDEX(Calc!$O$11:$O$130,1,1))+1),Calc!$CJ23)),"")</f>
        <v/>
      </c>
      <c r="L144" s="201"/>
      <c r="M144" s="200" t="str">
        <f t="array" ref="M144">IFERROR(INDEX(Calc!$O$11:$O$130,SMALL(IF((M$136=Calc!$N$11:$N$130)*(Calc!$CH$11:$CH$130),ROW(Calc!$O$11:$O$130)-ROW(INDEX(Calc!$O$11:$O$130,1,1))+1),Calc!$CJ23)),"")</f>
        <v/>
      </c>
      <c r="N144" s="202"/>
      <c r="O144" s="200" t="str">
        <f t="array" ref="O144">IFERROR(INDEX(Calc!$O$11:$O$130,SMALL(IF((O$136=Calc!$N$11:$N$130)*(Calc!$CH$11:$CH$130),ROW(Calc!$O$11:$O$130)-ROW(INDEX(Calc!$O$11:$O$130,1,1))+1),Calc!$CJ23)),"")</f>
        <v/>
      </c>
      <c r="P144" s="139"/>
    </row>
    <row r="145" spans="2:16" hidden="1" outlineLevel="1" x14ac:dyDescent="0.25">
      <c r="B145" s="136"/>
      <c r="C145" s="200" t="str">
        <f t="array" ref="C145">IFERROR(INDEX(Calc!$O$11:$O$130,SMALL(IF((C$136=Calc!$N$11:$N$130)*(Calc!$CH$11:$CH$130),ROW(Calc!$O$11:$O$130)-ROW(INDEX(Calc!$O$11:$O$130,1,1))+1),Calc!$CJ24)),"")</f>
        <v/>
      </c>
      <c r="D145" s="201"/>
      <c r="E145" s="200" t="str">
        <f t="array" ref="E145">IFERROR(INDEX(Calc!$O$11:$O$130,SMALL(IF((E$136=Calc!$N$11:$N$130)*(Calc!$CH$11:$CH$130),ROW(Calc!$O$11:$O$130)-ROW(INDEX(Calc!$O$11:$O$130,1,1))+1),Calc!$CJ24)),"")</f>
        <v/>
      </c>
      <c r="F145" s="201"/>
      <c r="G145" s="200" t="str">
        <f t="array" ref="G145">IFERROR(INDEX(Calc!$O$11:$O$130,SMALL(IF((G$136=Calc!$N$11:$N$130)*(Calc!$CH$11:$CH$130),ROW(Calc!$O$11:$O$130)-ROW(INDEX(Calc!$O$11:$O$130,1,1))+1),Calc!$CJ24)),"")</f>
        <v/>
      </c>
      <c r="H145" s="201"/>
      <c r="I145" s="200" t="str">
        <f t="array" ref="I145">IFERROR(INDEX(Calc!$O$11:$O$130,SMALL(IF((I$136=Calc!$N$11:$N$130)*(Calc!$CH$11:$CH$130),ROW(Calc!$O$11:$O$130)-ROW(INDEX(Calc!$O$11:$O$130,1,1))+1),Calc!$CJ24)),"")</f>
        <v/>
      </c>
      <c r="J145" s="201"/>
      <c r="K145" s="200" t="str">
        <f t="array" ref="K145">IFERROR(INDEX(Calc!$O$11:$O$130,SMALL(IF((K$136=Calc!$N$11:$N$130)*(Calc!$CH$11:$CH$130),ROW(Calc!$O$11:$O$130)-ROW(INDEX(Calc!$O$11:$O$130,1,1))+1),Calc!$CJ24)),"")</f>
        <v/>
      </c>
      <c r="L145" s="201"/>
      <c r="M145" s="200" t="str">
        <f t="array" ref="M145">IFERROR(INDEX(Calc!$O$11:$O$130,SMALL(IF((M$136=Calc!$N$11:$N$130)*(Calc!$CH$11:$CH$130),ROW(Calc!$O$11:$O$130)-ROW(INDEX(Calc!$O$11:$O$130,1,1))+1),Calc!$CJ24)),"")</f>
        <v/>
      </c>
      <c r="N145" s="202"/>
      <c r="O145" s="200" t="str">
        <f t="array" ref="O145">IFERROR(INDEX(Calc!$O$11:$O$130,SMALL(IF((O$136=Calc!$N$11:$N$130)*(Calc!$CH$11:$CH$130),ROW(Calc!$O$11:$O$130)-ROW(INDEX(Calc!$O$11:$O$130,1,1))+1),Calc!$CJ24)),"")</f>
        <v/>
      </c>
      <c r="P145" s="139"/>
    </row>
    <row r="146" spans="2:16" hidden="1" outlineLevel="1" x14ac:dyDescent="0.25">
      <c r="B146" s="136"/>
      <c r="C146" s="200" t="str">
        <f t="array" ref="C146">IFERROR(INDEX(Calc!$O$11:$O$130,SMALL(IF((C$136=Calc!$N$11:$N$130)*(Calc!$CH$11:$CH$130),ROW(Calc!$O$11:$O$130)-ROW(INDEX(Calc!$O$11:$O$130,1,1))+1),Calc!$CJ25)),"")</f>
        <v/>
      </c>
      <c r="D146" s="201"/>
      <c r="E146" s="200" t="str">
        <f t="array" ref="E146">IFERROR(INDEX(Calc!$O$11:$O$130,SMALL(IF((E$136=Calc!$N$11:$N$130)*(Calc!$CH$11:$CH$130),ROW(Calc!$O$11:$O$130)-ROW(INDEX(Calc!$O$11:$O$130,1,1))+1),Calc!$CJ25)),"")</f>
        <v/>
      </c>
      <c r="F146" s="201"/>
      <c r="G146" s="200" t="str">
        <f t="array" ref="G146">IFERROR(INDEX(Calc!$O$11:$O$130,SMALL(IF((G$136=Calc!$N$11:$N$130)*(Calc!$CH$11:$CH$130),ROW(Calc!$O$11:$O$130)-ROW(INDEX(Calc!$O$11:$O$130,1,1))+1),Calc!$CJ25)),"")</f>
        <v/>
      </c>
      <c r="H146" s="201"/>
      <c r="I146" s="200" t="str">
        <f t="array" ref="I146">IFERROR(INDEX(Calc!$O$11:$O$130,SMALL(IF((I$136=Calc!$N$11:$N$130)*(Calc!$CH$11:$CH$130),ROW(Calc!$O$11:$O$130)-ROW(INDEX(Calc!$O$11:$O$130,1,1))+1),Calc!$CJ25)),"")</f>
        <v/>
      </c>
      <c r="J146" s="201"/>
      <c r="K146" s="200" t="str">
        <f t="array" ref="K146">IFERROR(INDEX(Calc!$O$11:$O$130,SMALL(IF((K$136=Calc!$N$11:$N$130)*(Calc!$CH$11:$CH$130),ROW(Calc!$O$11:$O$130)-ROW(INDEX(Calc!$O$11:$O$130,1,1))+1),Calc!$CJ25)),"")</f>
        <v/>
      </c>
      <c r="L146" s="201"/>
      <c r="M146" s="200" t="str">
        <f t="array" ref="M146">IFERROR(INDEX(Calc!$O$11:$O$130,SMALL(IF((M$136=Calc!$N$11:$N$130)*(Calc!$CH$11:$CH$130),ROW(Calc!$O$11:$O$130)-ROW(INDEX(Calc!$O$11:$O$130,1,1))+1),Calc!$CJ25)),"")</f>
        <v/>
      </c>
      <c r="N146" s="202"/>
      <c r="O146" s="200" t="str">
        <f t="array" ref="O146">IFERROR(INDEX(Calc!$O$11:$O$130,SMALL(IF((O$136=Calc!$N$11:$N$130)*(Calc!$CH$11:$CH$130),ROW(Calc!$O$11:$O$130)-ROW(INDEX(Calc!$O$11:$O$130,1,1))+1),Calc!$CJ25)),"")</f>
        <v/>
      </c>
      <c r="P146" s="139"/>
    </row>
    <row r="147" spans="2:16" hidden="1" outlineLevel="1" x14ac:dyDescent="0.25">
      <c r="B147" s="136"/>
      <c r="C147" s="200" t="str">
        <f t="array" ref="C147">IFERROR(INDEX(Calc!$O$11:$O$130,SMALL(IF((C$136=Calc!$N$11:$N$130)*(Calc!$CH$11:$CH$130),ROW(Calc!$O$11:$O$130)-ROW(INDEX(Calc!$O$11:$O$130,1,1))+1),Calc!$CJ26)),"")</f>
        <v/>
      </c>
      <c r="D147" s="201"/>
      <c r="E147" s="200" t="str">
        <f t="array" ref="E147">IFERROR(INDEX(Calc!$O$11:$O$130,SMALL(IF((E$136=Calc!$N$11:$N$130)*(Calc!$CH$11:$CH$130),ROW(Calc!$O$11:$O$130)-ROW(INDEX(Calc!$O$11:$O$130,1,1))+1),Calc!$CJ26)),"")</f>
        <v/>
      </c>
      <c r="F147" s="201"/>
      <c r="G147" s="200" t="str">
        <f t="array" ref="G147">IFERROR(INDEX(Calc!$O$11:$O$130,SMALL(IF((G$136=Calc!$N$11:$N$130)*(Calc!$CH$11:$CH$130),ROW(Calc!$O$11:$O$130)-ROW(INDEX(Calc!$O$11:$O$130,1,1))+1),Calc!$CJ26)),"")</f>
        <v/>
      </c>
      <c r="H147" s="201"/>
      <c r="I147" s="200" t="str">
        <f t="array" ref="I147">IFERROR(INDEX(Calc!$O$11:$O$130,SMALL(IF((I$136=Calc!$N$11:$N$130)*(Calc!$CH$11:$CH$130),ROW(Calc!$O$11:$O$130)-ROW(INDEX(Calc!$O$11:$O$130,1,1))+1),Calc!$CJ26)),"")</f>
        <v/>
      </c>
      <c r="J147" s="201"/>
      <c r="K147" s="200" t="str">
        <f t="array" ref="K147">IFERROR(INDEX(Calc!$O$11:$O$130,SMALL(IF((K$136=Calc!$N$11:$N$130)*(Calc!$CH$11:$CH$130),ROW(Calc!$O$11:$O$130)-ROW(INDEX(Calc!$O$11:$O$130,1,1))+1),Calc!$CJ26)),"")</f>
        <v/>
      </c>
      <c r="L147" s="201"/>
      <c r="M147" s="200" t="str">
        <f t="array" ref="M147">IFERROR(INDEX(Calc!$O$11:$O$130,SMALL(IF((M$136=Calc!$N$11:$N$130)*(Calc!$CH$11:$CH$130),ROW(Calc!$O$11:$O$130)-ROW(INDEX(Calc!$O$11:$O$130,1,1))+1),Calc!$CJ26)),"")</f>
        <v/>
      </c>
      <c r="N147" s="202"/>
      <c r="O147" s="200" t="str">
        <f t="array" ref="O147">IFERROR(INDEX(Calc!$O$11:$O$130,SMALL(IF((O$136=Calc!$N$11:$N$130)*(Calc!$CH$11:$CH$130),ROW(Calc!$O$11:$O$130)-ROW(INDEX(Calc!$O$11:$O$130,1,1))+1),Calc!$CJ26)),"")</f>
        <v/>
      </c>
      <c r="P147" s="139"/>
    </row>
    <row r="148" spans="2:16" hidden="1" outlineLevel="1" x14ac:dyDescent="0.25">
      <c r="B148" s="140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2"/>
    </row>
    <row r="149" spans="2:16" hidden="1" outlineLevel="1" x14ac:dyDescent="0.25">
      <c r="B149" s="143"/>
      <c r="C149" s="72">
        <f>IFERROR(IF(LEN(O136)=0,"",IF(MONTH(O136+1)=MONTH(O136),O136+1,"")),"")</f>
        <v>45348</v>
      </c>
      <c r="D149" s="144"/>
      <c r="E149" s="72">
        <f>IFERROR(IF(LEN(C149)=0,"",IF(MONTH(C149+1)=MONTH(C149),C149+1,"")),"")</f>
        <v>45349</v>
      </c>
      <c r="F149" s="144"/>
      <c r="G149" s="72">
        <f>IFERROR(IF(LEN(E149)=0,"",IF(MONTH(E149+1)=MONTH(E149),E149+1,"")),"")</f>
        <v>45350</v>
      </c>
      <c r="H149" s="144"/>
      <c r="I149" s="72">
        <f>IFERROR(IF(LEN(G149)=0,"",IF(MONTH(G149+1)=MONTH(G149),G149+1,"")),"")</f>
        <v>45351</v>
      </c>
      <c r="J149" s="144"/>
      <c r="K149" s="72" t="str">
        <f>IFERROR(IF(LEN(I149)=0,"",IF(MONTH(I149+1)=MONTH(I149),I149+1,"")),"")</f>
        <v/>
      </c>
      <c r="L149" s="144"/>
      <c r="M149" s="72" t="str">
        <f>IFERROR(IF(LEN(K149)=0,"",IF(MONTH(K149+1)=MONTH(K149),K149+1,"")),"")</f>
        <v/>
      </c>
      <c r="N149" s="50"/>
      <c r="O149" s="72" t="str">
        <f>IFERROR(IF(LEN(M149)=0,"",IF(MONTH(M149+1)=MONTH(M149),M149+1,"")),"")</f>
        <v/>
      </c>
      <c r="P149" s="145"/>
    </row>
    <row r="150" spans="2:16" ht="9.9499999999999993" hidden="1" customHeight="1" outlineLevel="1" x14ac:dyDescent="0.25">
      <c r="B150" s="140"/>
      <c r="C150" s="147"/>
      <c r="D150" s="141"/>
      <c r="E150" s="147"/>
      <c r="F150" s="141"/>
      <c r="G150" s="147"/>
      <c r="H150" s="141"/>
      <c r="I150" s="147"/>
      <c r="J150" s="141"/>
      <c r="K150" s="147"/>
      <c r="L150" s="141"/>
      <c r="M150" s="147"/>
      <c r="N150" s="147"/>
      <c r="O150" s="147"/>
      <c r="P150" s="142"/>
    </row>
    <row r="151" spans="2:16" hidden="1" outlineLevel="1" x14ac:dyDescent="0.25">
      <c r="B151" s="136"/>
      <c r="C151" s="200" t="str">
        <f t="array" ref="C151">IFERROR(INDEX(Calc!$O$11:$O$130,SMALL(IF((C$149=Calc!$N$11:$N$130)*(Calc!$CH$11:$CH$130),ROW(Calc!$O$11:$O$130)-ROW(INDEX(Calc!$O$11:$O$130,1,1))+1),Calc!$CJ17)),"")</f>
        <v/>
      </c>
      <c r="D151" s="201"/>
      <c r="E151" s="200" t="str">
        <f t="array" ref="E151">IFERROR(INDEX(Calc!$O$11:$O$130,SMALL(IF((E$149=Calc!$N$11:$N$130)*(Calc!$CH$11:$CH$130),ROW(Calc!$O$11:$O$130)-ROW(INDEX(Calc!$O$11:$O$130,1,1))+1),Calc!$CJ17)),"")</f>
        <v/>
      </c>
      <c r="F151" s="201"/>
      <c r="G151" s="200" t="str">
        <f t="array" ref="G151">IFERROR(INDEX(Calc!$O$11:$O$130,SMALL(IF((G$149=Calc!$N$11:$N$130)*(Calc!$CH$11:$CH$130),ROW(Calc!$O$11:$O$130)-ROW(INDEX(Calc!$O$11:$O$130,1,1))+1),Calc!$CJ17)),"")</f>
        <v/>
      </c>
      <c r="H151" s="201"/>
      <c r="I151" s="200" t="str">
        <f t="array" ref="I151">IFERROR(INDEX(Calc!$O$11:$O$130,SMALL(IF((I$149=Calc!$N$11:$N$130)*(Calc!$CH$11:$CH$130),ROW(Calc!$O$11:$O$130)-ROW(INDEX(Calc!$O$11:$O$130,1,1))+1),Calc!$CJ17)),"")</f>
        <v/>
      </c>
      <c r="J151" s="201"/>
      <c r="K151" s="200" t="str">
        <f t="array" ref="K151">IFERROR(INDEX(Calc!$O$11:$O$130,SMALL(IF((K$149=Calc!$N$11:$N$130)*(Calc!$CH$11:$CH$130),ROW(Calc!$O$11:$O$130)-ROW(INDEX(Calc!$O$11:$O$130,1,1))+1),Calc!$CJ17)),"")</f>
        <v/>
      </c>
      <c r="L151" s="201"/>
      <c r="M151" s="200" t="str">
        <f t="array" ref="M151">IFERROR(INDEX(Calc!$O$11:$O$130,SMALL(IF((M$149=Calc!$N$11:$N$130)*(Calc!$CH$11:$CH$130),ROW(Calc!$O$11:$O$130)-ROW(INDEX(Calc!$O$11:$O$130,1,1))+1),Calc!$CJ17)),"")</f>
        <v/>
      </c>
      <c r="N151" s="202"/>
      <c r="O151" s="200" t="str">
        <f t="array" ref="O151">IFERROR(INDEX(Calc!$O$11:$O$130,SMALL(IF((O$149=Calc!$N$11:$N$130)*(Calc!$CH$11:$CH$130),ROW(Calc!$O$11:$O$130)-ROW(INDEX(Calc!$O$11:$O$130,1,1))+1),Calc!$CJ17)),"")</f>
        <v/>
      </c>
      <c r="P151" s="139"/>
    </row>
    <row r="152" spans="2:16" hidden="1" outlineLevel="1" x14ac:dyDescent="0.25">
      <c r="B152" s="136"/>
      <c r="C152" s="200" t="str">
        <f t="array" ref="C152">IFERROR(INDEX(Calc!$O$11:$O$130,SMALL(IF((C$149=Calc!$N$11:$N$130)*(Calc!$CH$11:$CH$130),ROW(Calc!$O$11:$O$130)-ROW(INDEX(Calc!$O$11:$O$130,1,1))+1),Calc!$CJ18)),"")</f>
        <v/>
      </c>
      <c r="D152" s="201"/>
      <c r="E152" s="200" t="str">
        <f t="array" ref="E152">IFERROR(INDEX(Calc!$O$11:$O$130,SMALL(IF((E$149=Calc!$N$11:$N$130)*(Calc!$CH$11:$CH$130),ROW(Calc!$O$11:$O$130)-ROW(INDEX(Calc!$O$11:$O$130,1,1))+1),Calc!$CJ18)),"")</f>
        <v/>
      </c>
      <c r="F152" s="201"/>
      <c r="G152" s="200" t="str">
        <f t="array" ref="G152">IFERROR(INDEX(Calc!$O$11:$O$130,SMALL(IF((G$149=Calc!$N$11:$N$130)*(Calc!$CH$11:$CH$130),ROW(Calc!$O$11:$O$130)-ROW(INDEX(Calc!$O$11:$O$130,1,1))+1),Calc!$CJ18)),"")</f>
        <v/>
      </c>
      <c r="H152" s="201"/>
      <c r="I152" s="200" t="str">
        <f t="array" ref="I152">IFERROR(INDEX(Calc!$O$11:$O$130,SMALL(IF((I$149=Calc!$N$11:$N$130)*(Calc!$CH$11:$CH$130),ROW(Calc!$O$11:$O$130)-ROW(INDEX(Calc!$O$11:$O$130,1,1))+1),Calc!$CJ18)),"")</f>
        <v/>
      </c>
      <c r="J152" s="201"/>
      <c r="K152" s="200" t="str">
        <f t="array" ref="K152">IFERROR(INDEX(Calc!$O$11:$O$130,SMALL(IF((K$149=Calc!$N$11:$N$130)*(Calc!$CH$11:$CH$130),ROW(Calc!$O$11:$O$130)-ROW(INDEX(Calc!$O$11:$O$130,1,1))+1),Calc!$CJ18)),"")</f>
        <v/>
      </c>
      <c r="L152" s="201"/>
      <c r="M152" s="200" t="str">
        <f t="array" ref="M152">IFERROR(INDEX(Calc!$O$11:$O$130,SMALL(IF((M$149=Calc!$N$11:$N$130)*(Calc!$CH$11:$CH$130),ROW(Calc!$O$11:$O$130)-ROW(INDEX(Calc!$O$11:$O$130,1,1))+1),Calc!$CJ18)),"")</f>
        <v/>
      </c>
      <c r="N152" s="201"/>
      <c r="O152" s="200" t="str">
        <f t="array" ref="O152">IFERROR(INDEX(Calc!$O$11:$O$130,SMALL(IF((O$149=Calc!$N$11:$N$130)*(Calc!$CH$11:$CH$130),ROW(Calc!$O$11:$O$130)-ROW(INDEX(Calc!$O$11:$O$130,1,1))+1),Calc!$CJ18)),"")</f>
        <v/>
      </c>
      <c r="P152" s="139"/>
    </row>
    <row r="153" spans="2:16" hidden="1" outlineLevel="1" x14ac:dyDescent="0.25">
      <c r="B153" s="136"/>
      <c r="C153" s="200" t="str">
        <f t="array" ref="C153">IFERROR(INDEX(Calc!$O$11:$O$130,SMALL(IF((C$149=Calc!$N$11:$N$130)*(Calc!$CH$11:$CH$130),ROW(Calc!$O$11:$O$130)-ROW(INDEX(Calc!$O$11:$O$130,1,1))+1),Calc!$CJ19)),"")</f>
        <v/>
      </c>
      <c r="D153" s="201"/>
      <c r="E153" s="200" t="str">
        <f t="array" ref="E153">IFERROR(INDEX(Calc!$O$11:$O$130,SMALL(IF((E$149=Calc!$N$11:$N$130)*(Calc!$CH$11:$CH$130),ROW(Calc!$O$11:$O$130)-ROW(INDEX(Calc!$O$11:$O$130,1,1))+1),Calc!$CJ19)),"")</f>
        <v/>
      </c>
      <c r="F153" s="201"/>
      <c r="G153" s="200" t="str">
        <f t="array" ref="G153">IFERROR(INDEX(Calc!$O$11:$O$130,SMALL(IF((G$149=Calc!$N$11:$N$130)*(Calc!$CH$11:$CH$130),ROW(Calc!$O$11:$O$130)-ROW(INDEX(Calc!$O$11:$O$130,1,1))+1),Calc!$CJ19)),"")</f>
        <v/>
      </c>
      <c r="H153" s="201"/>
      <c r="I153" s="200" t="str">
        <f t="array" ref="I153">IFERROR(INDEX(Calc!$O$11:$O$130,SMALL(IF((I$149=Calc!$N$11:$N$130)*(Calc!$CH$11:$CH$130),ROW(Calc!$O$11:$O$130)-ROW(INDEX(Calc!$O$11:$O$130,1,1))+1),Calc!$CJ19)),"")</f>
        <v/>
      </c>
      <c r="J153" s="201"/>
      <c r="K153" s="200" t="str">
        <f t="array" ref="K153">IFERROR(INDEX(Calc!$O$11:$O$130,SMALL(IF((K$149=Calc!$N$11:$N$130)*(Calc!$CH$11:$CH$130),ROW(Calc!$O$11:$O$130)-ROW(INDEX(Calc!$O$11:$O$130,1,1))+1),Calc!$CJ19)),"")</f>
        <v/>
      </c>
      <c r="L153" s="201"/>
      <c r="M153" s="200" t="str">
        <f t="array" ref="M153">IFERROR(INDEX(Calc!$O$11:$O$130,SMALL(IF((M$149=Calc!$N$11:$N$130)*(Calc!$CH$11:$CH$130),ROW(Calc!$O$11:$O$130)-ROW(INDEX(Calc!$O$11:$O$130,1,1))+1),Calc!$CJ19)),"")</f>
        <v/>
      </c>
      <c r="N153" s="201"/>
      <c r="O153" s="200" t="str">
        <f t="array" ref="O153">IFERROR(INDEX(Calc!$O$11:$O$130,SMALL(IF((O$149=Calc!$N$11:$N$130)*(Calc!$CH$11:$CH$130),ROW(Calc!$O$11:$O$130)-ROW(INDEX(Calc!$O$11:$O$130,1,1))+1),Calc!$CJ19)),"")</f>
        <v/>
      </c>
      <c r="P153" s="139"/>
    </row>
    <row r="154" spans="2:16" hidden="1" outlineLevel="1" x14ac:dyDescent="0.25">
      <c r="B154" s="136"/>
      <c r="C154" s="200" t="str">
        <f t="array" ref="C154">IFERROR(INDEX(Calc!$O$11:$O$130,SMALL(IF((C$149=Calc!$N$11:$N$130)*(Calc!$CH$11:$CH$130),ROW(Calc!$O$11:$O$130)-ROW(INDEX(Calc!$O$11:$O$130,1,1))+1),Calc!$CJ20)),"")</f>
        <v/>
      </c>
      <c r="D154" s="201"/>
      <c r="E154" s="200" t="str">
        <f t="array" ref="E154">IFERROR(INDEX(Calc!$O$11:$O$130,SMALL(IF((E$149=Calc!$N$11:$N$130)*(Calc!$CH$11:$CH$130),ROW(Calc!$O$11:$O$130)-ROW(INDEX(Calc!$O$11:$O$130,1,1))+1),Calc!$CJ20)),"")</f>
        <v/>
      </c>
      <c r="F154" s="201"/>
      <c r="G154" s="200" t="str">
        <f t="array" ref="G154">IFERROR(INDEX(Calc!$O$11:$O$130,SMALL(IF((G$149=Calc!$N$11:$N$130)*(Calc!$CH$11:$CH$130),ROW(Calc!$O$11:$O$130)-ROW(INDEX(Calc!$O$11:$O$130,1,1))+1),Calc!$CJ20)),"")</f>
        <v/>
      </c>
      <c r="H154" s="201"/>
      <c r="I154" s="200" t="str">
        <f t="array" ref="I154">IFERROR(INDEX(Calc!$O$11:$O$130,SMALL(IF((I$149=Calc!$N$11:$N$130)*(Calc!$CH$11:$CH$130),ROW(Calc!$O$11:$O$130)-ROW(INDEX(Calc!$O$11:$O$130,1,1))+1),Calc!$CJ20)),"")</f>
        <v/>
      </c>
      <c r="J154" s="201"/>
      <c r="K154" s="200" t="str">
        <f t="array" ref="K154">IFERROR(INDEX(Calc!$O$11:$O$130,SMALL(IF((K$149=Calc!$N$11:$N$130)*(Calc!$CH$11:$CH$130),ROW(Calc!$O$11:$O$130)-ROW(INDEX(Calc!$O$11:$O$130,1,1))+1),Calc!$CJ20)),"")</f>
        <v/>
      </c>
      <c r="L154" s="201"/>
      <c r="M154" s="200" t="str">
        <f t="array" ref="M154">IFERROR(INDEX(Calc!$O$11:$O$130,SMALL(IF((M$149=Calc!$N$11:$N$130)*(Calc!$CH$11:$CH$130),ROW(Calc!$O$11:$O$130)-ROW(INDEX(Calc!$O$11:$O$130,1,1))+1),Calc!$CJ20)),"")</f>
        <v/>
      </c>
      <c r="N154" s="201"/>
      <c r="O154" s="200" t="str">
        <f t="array" ref="O154">IFERROR(INDEX(Calc!$O$11:$O$130,SMALL(IF((O$149=Calc!$N$11:$N$130)*(Calc!$CH$11:$CH$130),ROW(Calc!$O$11:$O$130)-ROW(INDEX(Calc!$O$11:$O$130,1,1))+1),Calc!$CJ20)),"")</f>
        <v/>
      </c>
      <c r="P154" s="139"/>
    </row>
    <row r="155" spans="2:16" hidden="1" outlineLevel="1" x14ac:dyDescent="0.25">
      <c r="B155" s="136"/>
      <c r="C155" s="200" t="str">
        <f t="array" ref="C155">IFERROR(INDEX(Calc!$O$11:$O$130,SMALL(IF((C$149=Calc!$N$11:$N$130)*(Calc!$CH$11:$CH$130),ROW(Calc!$O$11:$O$130)-ROW(INDEX(Calc!$O$11:$O$130,1,1))+1),Calc!$CJ21)),"")</f>
        <v/>
      </c>
      <c r="D155" s="201"/>
      <c r="E155" s="200" t="str">
        <f t="array" ref="E155">IFERROR(INDEX(Calc!$O$11:$O$130,SMALL(IF((E$149=Calc!$N$11:$N$130)*(Calc!$CH$11:$CH$130),ROW(Calc!$O$11:$O$130)-ROW(INDEX(Calc!$O$11:$O$130,1,1))+1),Calc!$CJ21)),"")</f>
        <v/>
      </c>
      <c r="F155" s="201"/>
      <c r="G155" s="200" t="str">
        <f t="array" ref="G155">IFERROR(INDEX(Calc!$O$11:$O$130,SMALL(IF((G$149=Calc!$N$11:$N$130)*(Calc!$CH$11:$CH$130),ROW(Calc!$O$11:$O$130)-ROW(INDEX(Calc!$O$11:$O$130,1,1))+1),Calc!$CJ21)),"")</f>
        <v/>
      </c>
      <c r="H155" s="201"/>
      <c r="I155" s="200" t="str">
        <f t="array" ref="I155">IFERROR(INDEX(Calc!$O$11:$O$130,SMALL(IF((I$149=Calc!$N$11:$N$130)*(Calc!$CH$11:$CH$130),ROW(Calc!$O$11:$O$130)-ROW(INDEX(Calc!$O$11:$O$130,1,1))+1),Calc!$CJ21)),"")</f>
        <v/>
      </c>
      <c r="J155" s="201"/>
      <c r="K155" s="200" t="str">
        <f t="array" ref="K155">IFERROR(INDEX(Calc!$O$11:$O$130,SMALL(IF((K$149=Calc!$N$11:$N$130)*(Calc!$CH$11:$CH$130),ROW(Calc!$O$11:$O$130)-ROW(INDEX(Calc!$O$11:$O$130,1,1))+1),Calc!$CJ21)),"")</f>
        <v/>
      </c>
      <c r="L155" s="201"/>
      <c r="M155" s="200" t="str">
        <f t="array" ref="M155">IFERROR(INDEX(Calc!$O$11:$O$130,SMALL(IF((M$149=Calc!$N$11:$N$130)*(Calc!$CH$11:$CH$130),ROW(Calc!$O$11:$O$130)-ROW(INDEX(Calc!$O$11:$O$130,1,1))+1),Calc!$CJ21)),"")</f>
        <v/>
      </c>
      <c r="N155" s="201"/>
      <c r="O155" s="200" t="str">
        <f t="array" ref="O155">IFERROR(INDEX(Calc!$O$11:$O$130,SMALL(IF((O$149=Calc!$N$11:$N$130)*(Calc!$CH$11:$CH$130),ROW(Calc!$O$11:$O$130)-ROW(INDEX(Calc!$O$11:$O$130,1,1))+1),Calc!$CJ21)),"")</f>
        <v/>
      </c>
      <c r="P155" s="139"/>
    </row>
    <row r="156" spans="2:16" hidden="1" outlineLevel="1" x14ac:dyDescent="0.25">
      <c r="B156" s="136"/>
      <c r="C156" s="200" t="str">
        <f t="array" ref="C156">IFERROR(INDEX(Calc!$O$11:$O$130,SMALL(IF((C$149=Calc!$N$11:$N$130)*(Calc!$CH$11:$CH$130),ROW(Calc!$O$11:$O$130)-ROW(INDEX(Calc!$O$11:$O$130,1,1))+1),Calc!$CJ22)),"")</f>
        <v/>
      </c>
      <c r="D156" s="201"/>
      <c r="E156" s="200" t="str">
        <f t="array" ref="E156">IFERROR(INDEX(Calc!$O$11:$O$130,SMALL(IF((E$149=Calc!$N$11:$N$130)*(Calc!$CH$11:$CH$130),ROW(Calc!$O$11:$O$130)-ROW(INDEX(Calc!$O$11:$O$130,1,1))+1),Calc!$CJ22)),"")</f>
        <v/>
      </c>
      <c r="F156" s="201"/>
      <c r="G156" s="200" t="str">
        <f t="array" ref="G156">IFERROR(INDEX(Calc!$O$11:$O$130,SMALL(IF((G$149=Calc!$N$11:$N$130)*(Calc!$CH$11:$CH$130),ROW(Calc!$O$11:$O$130)-ROW(INDEX(Calc!$O$11:$O$130,1,1))+1),Calc!$CJ22)),"")</f>
        <v/>
      </c>
      <c r="H156" s="201"/>
      <c r="I156" s="200" t="str">
        <f t="array" ref="I156">IFERROR(INDEX(Calc!$O$11:$O$130,SMALL(IF((I$149=Calc!$N$11:$N$130)*(Calc!$CH$11:$CH$130),ROW(Calc!$O$11:$O$130)-ROW(INDEX(Calc!$O$11:$O$130,1,1))+1),Calc!$CJ22)),"")</f>
        <v/>
      </c>
      <c r="J156" s="201"/>
      <c r="K156" s="200" t="str">
        <f t="array" ref="K156">IFERROR(INDEX(Calc!$O$11:$O$130,SMALL(IF((K$149=Calc!$N$11:$N$130)*(Calc!$CH$11:$CH$130),ROW(Calc!$O$11:$O$130)-ROW(INDEX(Calc!$O$11:$O$130,1,1))+1),Calc!$CJ22)),"")</f>
        <v/>
      </c>
      <c r="L156" s="201"/>
      <c r="M156" s="200" t="str">
        <f t="array" ref="M156">IFERROR(INDEX(Calc!$O$11:$O$130,SMALL(IF((M$149=Calc!$N$11:$N$130)*(Calc!$CH$11:$CH$130),ROW(Calc!$O$11:$O$130)-ROW(INDEX(Calc!$O$11:$O$130,1,1))+1),Calc!$CJ22)),"")</f>
        <v/>
      </c>
      <c r="N156" s="201"/>
      <c r="O156" s="200" t="str">
        <f t="array" ref="O156">IFERROR(INDEX(Calc!$O$11:$O$130,SMALL(IF((O$149=Calc!$N$11:$N$130)*(Calc!$CH$11:$CH$130),ROW(Calc!$O$11:$O$130)-ROW(INDEX(Calc!$O$11:$O$130,1,1))+1),Calc!$CJ22)),"")</f>
        <v/>
      </c>
      <c r="P156" s="139"/>
    </row>
    <row r="157" spans="2:16" hidden="1" outlineLevel="1" x14ac:dyDescent="0.25">
      <c r="B157" s="136"/>
      <c r="C157" s="200" t="str">
        <f t="array" ref="C157">IFERROR(INDEX(Calc!$O$11:$O$130,SMALL(IF((C$149=Calc!$N$11:$N$130)*(Calc!$CH$11:$CH$130),ROW(Calc!$O$11:$O$130)-ROW(INDEX(Calc!$O$11:$O$130,1,1))+1),Calc!$CJ23)),"")</f>
        <v/>
      </c>
      <c r="D157" s="201"/>
      <c r="E157" s="200" t="str">
        <f t="array" ref="E157">IFERROR(INDEX(Calc!$O$11:$O$130,SMALL(IF((E$149=Calc!$N$11:$N$130)*(Calc!$CH$11:$CH$130),ROW(Calc!$O$11:$O$130)-ROW(INDEX(Calc!$O$11:$O$130,1,1))+1),Calc!$CJ23)),"")</f>
        <v/>
      </c>
      <c r="F157" s="201"/>
      <c r="G157" s="200" t="str">
        <f t="array" ref="G157">IFERROR(INDEX(Calc!$O$11:$O$130,SMALL(IF((G$149=Calc!$N$11:$N$130)*(Calc!$CH$11:$CH$130),ROW(Calc!$O$11:$O$130)-ROW(INDEX(Calc!$O$11:$O$130,1,1))+1),Calc!$CJ23)),"")</f>
        <v/>
      </c>
      <c r="H157" s="201"/>
      <c r="I157" s="200" t="str">
        <f t="array" ref="I157">IFERROR(INDEX(Calc!$O$11:$O$130,SMALL(IF((I$149=Calc!$N$11:$N$130)*(Calc!$CH$11:$CH$130),ROW(Calc!$O$11:$O$130)-ROW(INDEX(Calc!$O$11:$O$130,1,1))+1),Calc!$CJ23)),"")</f>
        <v/>
      </c>
      <c r="J157" s="201"/>
      <c r="K157" s="200" t="str">
        <f t="array" ref="K157">IFERROR(INDEX(Calc!$O$11:$O$130,SMALL(IF((K$149=Calc!$N$11:$N$130)*(Calc!$CH$11:$CH$130),ROW(Calc!$O$11:$O$130)-ROW(INDEX(Calc!$O$11:$O$130,1,1))+1),Calc!$CJ23)),"")</f>
        <v/>
      </c>
      <c r="L157" s="201"/>
      <c r="M157" s="200" t="str">
        <f t="array" ref="M157">IFERROR(INDEX(Calc!$O$11:$O$130,SMALL(IF((M$149=Calc!$N$11:$N$130)*(Calc!$CH$11:$CH$130),ROW(Calc!$O$11:$O$130)-ROW(INDEX(Calc!$O$11:$O$130,1,1))+1),Calc!$CJ23)),"")</f>
        <v/>
      </c>
      <c r="N157" s="201"/>
      <c r="O157" s="200" t="str">
        <f t="array" ref="O157">IFERROR(INDEX(Calc!$O$11:$O$130,SMALL(IF((O$149=Calc!$N$11:$N$130)*(Calc!$CH$11:$CH$130),ROW(Calc!$O$11:$O$130)-ROW(INDEX(Calc!$O$11:$O$130,1,1))+1),Calc!$CJ23)),"")</f>
        <v/>
      </c>
      <c r="P157" s="139"/>
    </row>
    <row r="158" spans="2:16" hidden="1" outlineLevel="1" x14ac:dyDescent="0.25">
      <c r="B158" s="136"/>
      <c r="C158" s="200" t="str">
        <f t="array" ref="C158">IFERROR(INDEX(Calc!$O$11:$O$130,SMALL(IF((C$149=Calc!$N$11:$N$130)*(Calc!$CH$11:$CH$130),ROW(Calc!$O$11:$O$130)-ROW(INDEX(Calc!$O$11:$O$130,1,1))+1),Calc!$CJ24)),"")</f>
        <v/>
      </c>
      <c r="D158" s="201"/>
      <c r="E158" s="200" t="str">
        <f t="array" ref="E158">IFERROR(INDEX(Calc!$O$11:$O$130,SMALL(IF((E$149=Calc!$N$11:$N$130)*(Calc!$CH$11:$CH$130),ROW(Calc!$O$11:$O$130)-ROW(INDEX(Calc!$O$11:$O$130,1,1))+1),Calc!$CJ24)),"")</f>
        <v/>
      </c>
      <c r="F158" s="201"/>
      <c r="G158" s="200" t="str">
        <f t="array" ref="G158">IFERROR(INDEX(Calc!$O$11:$O$130,SMALL(IF((G$149=Calc!$N$11:$N$130)*(Calc!$CH$11:$CH$130),ROW(Calc!$O$11:$O$130)-ROW(INDEX(Calc!$O$11:$O$130,1,1))+1),Calc!$CJ24)),"")</f>
        <v/>
      </c>
      <c r="H158" s="201"/>
      <c r="I158" s="200" t="str">
        <f t="array" ref="I158">IFERROR(INDEX(Calc!$O$11:$O$130,SMALL(IF((I$149=Calc!$N$11:$N$130)*(Calc!$CH$11:$CH$130),ROW(Calc!$O$11:$O$130)-ROW(INDEX(Calc!$O$11:$O$130,1,1))+1),Calc!$CJ24)),"")</f>
        <v/>
      </c>
      <c r="J158" s="201"/>
      <c r="K158" s="200" t="str">
        <f t="array" ref="K158">IFERROR(INDEX(Calc!$O$11:$O$130,SMALL(IF((K$149=Calc!$N$11:$N$130)*(Calc!$CH$11:$CH$130),ROW(Calc!$O$11:$O$130)-ROW(INDEX(Calc!$O$11:$O$130,1,1))+1),Calc!$CJ24)),"")</f>
        <v/>
      </c>
      <c r="L158" s="201"/>
      <c r="M158" s="200" t="str">
        <f t="array" ref="M158">IFERROR(INDEX(Calc!$O$11:$O$130,SMALL(IF((M$149=Calc!$N$11:$N$130)*(Calc!$CH$11:$CH$130),ROW(Calc!$O$11:$O$130)-ROW(INDEX(Calc!$O$11:$O$130,1,1))+1),Calc!$CJ24)),"")</f>
        <v/>
      </c>
      <c r="N158" s="201"/>
      <c r="O158" s="200" t="str">
        <f t="array" ref="O158">IFERROR(INDEX(Calc!$O$11:$O$130,SMALL(IF((O$149=Calc!$N$11:$N$130)*(Calc!$CH$11:$CH$130),ROW(Calc!$O$11:$O$130)-ROW(INDEX(Calc!$O$11:$O$130,1,1))+1),Calc!$CJ24)),"")</f>
        <v/>
      </c>
      <c r="P158" s="139"/>
    </row>
    <row r="159" spans="2:16" hidden="1" outlineLevel="1" x14ac:dyDescent="0.25">
      <c r="B159" s="136"/>
      <c r="C159" s="200" t="str">
        <f t="array" ref="C159">IFERROR(INDEX(Calc!$O$11:$O$130,SMALL(IF((C$149=Calc!$N$11:$N$130)*(Calc!$CH$11:$CH$130),ROW(Calc!$O$11:$O$130)-ROW(INDEX(Calc!$O$11:$O$130,1,1))+1),Calc!$CJ25)),"")</f>
        <v/>
      </c>
      <c r="D159" s="201"/>
      <c r="E159" s="200" t="str">
        <f t="array" ref="E159">IFERROR(INDEX(Calc!$O$11:$O$130,SMALL(IF((E$149=Calc!$N$11:$N$130)*(Calc!$CH$11:$CH$130),ROW(Calc!$O$11:$O$130)-ROW(INDEX(Calc!$O$11:$O$130,1,1))+1),Calc!$CJ25)),"")</f>
        <v/>
      </c>
      <c r="F159" s="201"/>
      <c r="G159" s="200" t="str">
        <f t="array" ref="G159">IFERROR(INDEX(Calc!$O$11:$O$130,SMALL(IF((G$149=Calc!$N$11:$N$130)*(Calc!$CH$11:$CH$130),ROW(Calc!$O$11:$O$130)-ROW(INDEX(Calc!$O$11:$O$130,1,1))+1),Calc!$CJ25)),"")</f>
        <v/>
      </c>
      <c r="H159" s="201"/>
      <c r="I159" s="200" t="str">
        <f t="array" ref="I159">IFERROR(INDEX(Calc!$O$11:$O$130,SMALL(IF((I$149=Calc!$N$11:$N$130)*(Calc!$CH$11:$CH$130),ROW(Calc!$O$11:$O$130)-ROW(INDEX(Calc!$O$11:$O$130,1,1))+1),Calc!$CJ25)),"")</f>
        <v/>
      </c>
      <c r="J159" s="201"/>
      <c r="K159" s="200" t="str">
        <f t="array" ref="K159">IFERROR(INDEX(Calc!$O$11:$O$130,SMALL(IF((K$149=Calc!$N$11:$N$130)*(Calc!$CH$11:$CH$130),ROW(Calc!$O$11:$O$130)-ROW(INDEX(Calc!$O$11:$O$130,1,1))+1),Calc!$CJ25)),"")</f>
        <v/>
      </c>
      <c r="L159" s="201"/>
      <c r="M159" s="200" t="str">
        <f t="array" ref="M159">IFERROR(INDEX(Calc!$O$11:$O$130,SMALL(IF((M$149=Calc!$N$11:$N$130)*(Calc!$CH$11:$CH$130),ROW(Calc!$O$11:$O$130)-ROW(INDEX(Calc!$O$11:$O$130,1,1))+1),Calc!$CJ25)),"")</f>
        <v/>
      </c>
      <c r="N159" s="201"/>
      <c r="O159" s="200" t="str">
        <f t="array" ref="O159">IFERROR(INDEX(Calc!$O$11:$O$130,SMALL(IF((O$149=Calc!$N$11:$N$130)*(Calc!$CH$11:$CH$130),ROW(Calc!$O$11:$O$130)-ROW(INDEX(Calc!$O$11:$O$130,1,1))+1),Calc!$CJ25)),"")</f>
        <v/>
      </c>
      <c r="P159" s="139"/>
    </row>
    <row r="160" spans="2:16" hidden="1" outlineLevel="1" x14ac:dyDescent="0.25">
      <c r="B160" s="136"/>
      <c r="C160" s="200" t="str">
        <f t="array" ref="C160">IFERROR(INDEX(Calc!$O$11:$O$130,SMALL(IF((C$149=Calc!$N$11:$N$130)*(Calc!$CH$11:$CH$130),ROW(Calc!$O$11:$O$130)-ROW(INDEX(Calc!$O$11:$O$130,1,1))+1),Calc!$CJ26)),"")</f>
        <v/>
      </c>
      <c r="D160" s="201"/>
      <c r="E160" s="200" t="str">
        <f t="array" ref="E160">IFERROR(INDEX(Calc!$O$11:$O$130,SMALL(IF((E$149=Calc!$N$11:$N$130)*(Calc!$CH$11:$CH$130),ROW(Calc!$O$11:$O$130)-ROW(INDEX(Calc!$O$11:$O$130,1,1))+1),Calc!$CJ26)),"")</f>
        <v/>
      </c>
      <c r="F160" s="201"/>
      <c r="G160" s="200" t="str">
        <f t="array" ref="G160">IFERROR(INDEX(Calc!$O$11:$O$130,SMALL(IF((G$149=Calc!$N$11:$N$130)*(Calc!$CH$11:$CH$130),ROW(Calc!$O$11:$O$130)-ROW(INDEX(Calc!$O$11:$O$130,1,1))+1),Calc!$CJ26)),"")</f>
        <v/>
      </c>
      <c r="H160" s="201"/>
      <c r="I160" s="200" t="str">
        <f t="array" ref="I160">IFERROR(INDEX(Calc!$O$11:$O$130,SMALL(IF((I$149=Calc!$N$11:$N$130)*(Calc!$CH$11:$CH$130),ROW(Calc!$O$11:$O$130)-ROW(INDEX(Calc!$O$11:$O$130,1,1))+1),Calc!$CJ26)),"")</f>
        <v/>
      </c>
      <c r="J160" s="201"/>
      <c r="K160" s="200" t="str">
        <f t="array" ref="K160">IFERROR(INDEX(Calc!$O$11:$O$130,SMALL(IF((K$149=Calc!$N$11:$N$130)*(Calc!$CH$11:$CH$130),ROW(Calc!$O$11:$O$130)-ROW(INDEX(Calc!$O$11:$O$130,1,1))+1),Calc!$CJ26)),"")</f>
        <v/>
      </c>
      <c r="L160" s="201"/>
      <c r="M160" s="200" t="str">
        <f t="array" ref="M160">IFERROR(INDEX(Calc!$O$11:$O$130,SMALL(IF((M$149=Calc!$N$11:$N$130)*(Calc!$CH$11:$CH$130),ROW(Calc!$O$11:$O$130)-ROW(INDEX(Calc!$O$11:$O$130,1,1))+1),Calc!$CJ26)),"")</f>
        <v/>
      </c>
      <c r="N160" s="202"/>
      <c r="O160" s="200" t="str">
        <f t="array" ref="O160">IFERROR(INDEX(Calc!$O$11:$O$130,SMALL(IF((O$149=Calc!$N$11:$N$130)*(Calc!$CH$11:$CH$130),ROW(Calc!$O$11:$O$130)-ROW(INDEX(Calc!$O$11:$O$130,1,1))+1),Calc!$CJ26)),"")</f>
        <v/>
      </c>
      <c r="P160" s="139"/>
    </row>
    <row r="161" spans="2:16" hidden="1" outlineLevel="1" x14ac:dyDescent="0.25">
      <c r="B161" s="140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2"/>
    </row>
    <row r="162" spans="2:16" hidden="1" outlineLevel="1" x14ac:dyDescent="0.25">
      <c r="B162" s="143"/>
      <c r="C162" s="72" t="str">
        <f>IFERROR(IF(LEN(O149)=0,"",IF(MONTH(O149+1)=MONTH(O149),O149+1,"")),"")</f>
        <v/>
      </c>
      <c r="D162" s="144"/>
      <c r="E162" s="72" t="str">
        <f>IFERROR(IF(LEN(C162)=0,"",IF(MONTH(C162+1)=MONTH(C162),C162+1,"")),"")</f>
        <v/>
      </c>
      <c r="F162" s="144"/>
      <c r="G162" s="72"/>
      <c r="H162" s="144"/>
      <c r="I162" s="72"/>
      <c r="J162" s="144"/>
      <c r="K162" s="72"/>
      <c r="L162" s="144"/>
      <c r="M162" s="72"/>
      <c r="N162" s="51"/>
      <c r="O162" s="72"/>
      <c r="P162" s="145"/>
    </row>
    <row r="163" spans="2:16" ht="9.9499999999999993" hidden="1" customHeight="1" outlineLevel="1" x14ac:dyDescent="0.25">
      <c r="B163" s="140"/>
      <c r="C163" s="147"/>
      <c r="D163" s="141"/>
      <c r="E163" s="147"/>
      <c r="F163" s="141"/>
      <c r="G163" s="72"/>
      <c r="H163" s="141"/>
      <c r="I163" s="72"/>
      <c r="J163" s="141"/>
      <c r="K163" s="72"/>
      <c r="L163" s="141"/>
      <c r="M163" s="72"/>
      <c r="N163" s="150"/>
      <c r="O163" s="72"/>
      <c r="P163" s="142"/>
    </row>
    <row r="164" spans="2:16" hidden="1" outlineLevel="1" x14ac:dyDescent="0.25">
      <c r="B164" s="136"/>
      <c r="C164" s="200" t="str">
        <f t="array" ref="C164">IFERROR(INDEX(Calc!$O$11:$O$130,SMALL(IF((C$162=Calc!$N$11:$N$130)*(Calc!$CH$11:$CH$130),ROW(Calc!$O$11:$O$130)-ROW(INDEX(Calc!$O$11:$O$130,1,1))+1),Calc!$CJ17)),"")</f>
        <v/>
      </c>
      <c r="D164" s="201"/>
      <c r="E164" s="200" t="str">
        <f t="array" ref="E164">IFERROR(INDEX(Calc!$O$11:$O$130,SMALL(IF((E$162=Calc!$N$11:$N$130)*(Calc!$CH$11:$CH$130),ROW(Calc!$O$11:$O$130)-ROW(INDEX(Calc!$O$11:$O$130,1,1))+1),Calc!$CJ17)),"")</f>
        <v/>
      </c>
      <c r="F164" s="138"/>
      <c r="G164" s="53"/>
      <c r="H164" s="138"/>
      <c r="I164" s="53"/>
      <c r="J164" s="138"/>
      <c r="K164" s="53"/>
      <c r="L164" s="138"/>
      <c r="M164" s="53"/>
      <c r="N164" s="49"/>
      <c r="O164" s="53"/>
      <c r="P164" s="139"/>
    </row>
    <row r="165" spans="2:16" hidden="1" outlineLevel="1" x14ac:dyDescent="0.25">
      <c r="B165" s="136"/>
      <c r="C165" s="200" t="str">
        <f t="array" ref="C165">IFERROR(INDEX(Calc!$O$11:$O$130,SMALL(IF((C$162=Calc!$N$11:$N$130)*(Calc!$CH$11:$CH$130),ROW(Calc!$O$11:$O$130)-ROW(INDEX(Calc!$O$11:$O$130,1,1))+1),Calc!$CJ18)),"")</f>
        <v/>
      </c>
      <c r="D165" s="201"/>
      <c r="E165" s="200" t="str">
        <f t="array" ref="E165">IFERROR(INDEX(Calc!$O$11:$O$130,SMALL(IF((E$162=Calc!$N$11:$N$130)*(Calc!$CH$11:$CH$130),ROW(Calc!$O$11:$O$130)-ROW(INDEX(Calc!$O$11:$O$130,1,1))+1),Calc!$CJ18)),"")</f>
        <v/>
      </c>
      <c r="F165" s="138"/>
      <c r="G165" s="53"/>
      <c r="H165" s="138"/>
      <c r="I165" s="53"/>
      <c r="J165" s="138"/>
      <c r="K165" s="53"/>
      <c r="L165" s="138"/>
      <c r="M165" s="53"/>
      <c r="N165" s="138"/>
      <c r="O165" s="53"/>
      <c r="P165" s="139"/>
    </row>
    <row r="166" spans="2:16" hidden="1" outlineLevel="1" x14ac:dyDescent="0.25">
      <c r="B166" s="136"/>
      <c r="C166" s="200" t="str">
        <f t="array" ref="C166">IFERROR(INDEX(Calc!$O$11:$O$130,SMALL(IF((C$162=Calc!$N$11:$N$130)*(Calc!$CH$11:$CH$130),ROW(Calc!$O$11:$O$130)-ROW(INDEX(Calc!$O$11:$O$130,1,1))+1),Calc!$CJ19)),"")</f>
        <v/>
      </c>
      <c r="D166" s="201"/>
      <c r="E166" s="200" t="str">
        <f t="array" ref="E166">IFERROR(INDEX(Calc!$O$11:$O$130,SMALL(IF((E$162=Calc!$N$11:$N$130)*(Calc!$CH$11:$CH$130),ROW(Calc!$O$11:$O$130)-ROW(INDEX(Calc!$O$11:$O$130,1,1))+1),Calc!$CJ19)),"")</f>
        <v/>
      </c>
      <c r="F166" s="138"/>
      <c r="G166" s="53"/>
      <c r="H166" s="138"/>
      <c r="I166" s="53"/>
      <c r="J166" s="138"/>
      <c r="K166" s="53"/>
      <c r="L166" s="138"/>
      <c r="M166" s="53"/>
      <c r="N166" s="138"/>
      <c r="O166" s="53"/>
      <c r="P166" s="139"/>
    </row>
    <row r="167" spans="2:16" hidden="1" outlineLevel="1" x14ac:dyDescent="0.25">
      <c r="B167" s="136"/>
      <c r="C167" s="200" t="str">
        <f t="array" ref="C167">IFERROR(INDEX(Calc!$O$11:$O$130,SMALL(IF((C$162=Calc!$N$11:$N$130)*(Calc!$CH$11:$CH$130),ROW(Calc!$O$11:$O$130)-ROW(INDEX(Calc!$O$11:$O$130,1,1))+1),Calc!$CJ20)),"")</f>
        <v/>
      </c>
      <c r="D167" s="201"/>
      <c r="E167" s="200" t="str">
        <f t="array" ref="E167">IFERROR(INDEX(Calc!$O$11:$O$130,SMALL(IF((E$162=Calc!$N$11:$N$130)*(Calc!$CH$11:$CH$130),ROW(Calc!$O$11:$O$130)-ROW(INDEX(Calc!$O$11:$O$130,1,1))+1),Calc!$CJ20)),"")</f>
        <v/>
      </c>
      <c r="F167" s="138"/>
      <c r="G167" s="53"/>
      <c r="H167" s="138"/>
      <c r="I167" s="53"/>
      <c r="J167" s="138"/>
      <c r="K167" s="53"/>
      <c r="L167" s="138"/>
      <c r="M167" s="53"/>
      <c r="N167" s="138"/>
      <c r="O167" s="53"/>
      <c r="P167" s="139"/>
    </row>
    <row r="168" spans="2:16" hidden="1" outlineLevel="1" x14ac:dyDescent="0.25">
      <c r="B168" s="136"/>
      <c r="C168" s="200" t="str">
        <f t="array" ref="C168">IFERROR(INDEX(Calc!$O$11:$O$130,SMALL(IF((C$162=Calc!$N$11:$N$130)*(Calc!$CH$11:$CH$130),ROW(Calc!$O$11:$O$130)-ROW(INDEX(Calc!$O$11:$O$130,1,1))+1),Calc!$CJ21)),"")</f>
        <v/>
      </c>
      <c r="D168" s="201"/>
      <c r="E168" s="200" t="str">
        <f t="array" ref="E168">IFERROR(INDEX(Calc!$O$11:$O$130,SMALL(IF((E$162=Calc!$N$11:$N$130)*(Calc!$CH$11:$CH$130),ROW(Calc!$O$11:$O$130)-ROW(INDEX(Calc!$O$11:$O$130,1,1))+1),Calc!$CJ21)),"")</f>
        <v/>
      </c>
      <c r="F168" s="138"/>
      <c r="G168" s="53"/>
      <c r="H168" s="138"/>
      <c r="I168" s="53"/>
      <c r="J168" s="138"/>
      <c r="K168" s="53"/>
      <c r="L168" s="138"/>
      <c r="M168" s="53"/>
      <c r="N168" s="138"/>
      <c r="O168" s="53"/>
      <c r="P168" s="139"/>
    </row>
    <row r="169" spans="2:16" hidden="1" outlineLevel="1" x14ac:dyDescent="0.25">
      <c r="B169" s="136"/>
      <c r="C169" s="200" t="str">
        <f t="array" ref="C169">IFERROR(INDEX(Calc!$O$11:$O$130,SMALL(IF((C$162=Calc!$N$11:$N$130)*(Calc!$CH$11:$CH$130),ROW(Calc!$O$11:$O$130)-ROW(INDEX(Calc!$O$11:$O$130,1,1))+1),Calc!$CJ22)),"")</f>
        <v/>
      </c>
      <c r="D169" s="201"/>
      <c r="E169" s="200" t="str">
        <f t="array" ref="E169">IFERROR(INDEX(Calc!$O$11:$O$130,SMALL(IF((E$162=Calc!$N$11:$N$130)*(Calc!$CH$11:$CH$130),ROW(Calc!$O$11:$O$130)-ROW(INDEX(Calc!$O$11:$O$130,1,1))+1),Calc!$CJ22)),"")</f>
        <v/>
      </c>
      <c r="F169" s="138"/>
      <c r="G169" s="53"/>
      <c r="H169" s="138"/>
      <c r="I169" s="53"/>
      <c r="J169" s="138"/>
      <c r="K169" s="53"/>
      <c r="L169" s="138"/>
      <c r="M169" s="53"/>
      <c r="N169" s="138"/>
      <c r="O169" s="53"/>
      <c r="P169" s="139"/>
    </row>
    <row r="170" spans="2:16" hidden="1" outlineLevel="1" x14ac:dyDescent="0.25">
      <c r="B170" s="136"/>
      <c r="C170" s="200" t="str">
        <f t="array" ref="C170">IFERROR(INDEX(Calc!$O$11:$O$130,SMALL(IF((C$162=Calc!$N$11:$N$130)*(Calc!$CH$11:$CH$130),ROW(Calc!$O$11:$O$130)-ROW(INDEX(Calc!$O$11:$O$130,1,1))+1),Calc!$CJ23)),"")</f>
        <v/>
      </c>
      <c r="D170" s="201"/>
      <c r="E170" s="200" t="str">
        <f t="array" ref="E170">IFERROR(INDEX(Calc!$O$11:$O$130,SMALL(IF((E$162=Calc!$N$11:$N$130)*(Calc!$CH$11:$CH$130),ROW(Calc!$O$11:$O$130)-ROW(INDEX(Calc!$O$11:$O$130,1,1))+1),Calc!$CJ23)),"")</f>
        <v/>
      </c>
      <c r="F170" s="138"/>
      <c r="G170" s="53"/>
      <c r="H170" s="138"/>
      <c r="I170" s="53"/>
      <c r="J170" s="138"/>
      <c r="K170" s="53"/>
      <c r="L170" s="138"/>
      <c r="M170" s="53"/>
      <c r="N170" s="138"/>
      <c r="O170" s="53"/>
      <c r="P170" s="139"/>
    </row>
    <row r="171" spans="2:16" hidden="1" outlineLevel="1" x14ac:dyDescent="0.25">
      <c r="B171" s="136"/>
      <c r="C171" s="200" t="str">
        <f t="array" ref="C171">IFERROR(INDEX(Calc!$O$11:$O$130,SMALL(IF((C$162=Calc!$N$11:$N$130)*(Calc!$CH$11:$CH$130),ROW(Calc!$O$11:$O$130)-ROW(INDEX(Calc!$O$11:$O$130,1,1))+1),Calc!$CJ24)),"")</f>
        <v/>
      </c>
      <c r="D171" s="201"/>
      <c r="E171" s="200" t="str">
        <f t="array" ref="E171">IFERROR(INDEX(Calc!$O$11:$O$130,SMALL(IF((E$162=Calc!$N$11:$N$130)*(Calc!$CH$11:$CH$130),ROW(Calc!$O$11:$O$130)-ROW(INDEX(Calc!$O$11:$O$130,1,1))+1),Calc!$CJ24)),"")</f>
        <v/>
      </c>
      <c r="F171" s="138"/>
      <c r="G171" s="53"/>
      <c r="H171" s="138"/>
      <c r="I171" s="53"/>
      <c r="J171" s="138"/>
      <c r="K171" s="53"/>
      <c r="L171" s="138"/>
      <c r="M171" s="53"/>
      <c r="N171" s="138"/>
      <c r="O171" s="53"/>
      <c r="P171" s="139"/>
    </row>
    <row r="172" spans="2:16" hidden="1" outlineLevel="1" x14ac:dyDescent="0.25">
      <c r="B172" s="136"/>
      <c r="C172" s="200" t="str">
        <f t="array" ref="C172">IFERROR(INDEX(Calc!$O$11:$O$130,SMALL(IF((C$162=Calc!$N$11:$N$130)*(Calc!$CH$11:$CH$130),ROW(Calc!$O$11:$O$130)-ROW(INDEX(Calc!$O$11:$O$130,1,1))+1),Calc!$CJ25)),"")</f>
        <v/>
      </c>
      <c r="D172" s="201"/>
      <c r="E172" s="200" t="str">
        <f t="array" ref="E172">IFERROR(INDEX(Calc!$O$11:$O$130,SMALL(IF((E$162=Calc!$N$11:$N$130)*(Calc!$CH$11:$CH$130),ROW(Calc!$O$11:$O$130)-ROW(INDEX(Calc!$O$11:$O$130,1,1))+1),Calc!$CJ25)),"")</f>
        <v/>
      </c>
      <c r="F172" s="138"/>
      <c r="G172" s="53"/>
      <c r="H172" s="138"/>
      <c r="I172" s="53"/>
      <c r="J172" s="138"/>
      <c r="K172" s="53"/>
      <c r="L172" s="138"/>
      <c r="M172" s="53"/>
      <c r="N172" s="138"/>
      <c r="O172" s="53"/>
      <c r="P172" s="139"/>
    </row>
    <row r="173" spans="2:16" hidden="1" outlineLevel="1" x14ac:dyDescent="0.25">
      <c r="B173" s="136"/>
      <c r="C173" s="200" t="str">
        <f t="array" ref="C173">IFERROR(INDEX(Calc!$O$11:$O$130,SMALL(IF((C$162=Calc!$N$11:$N$130)*(Calc!$CH$11:$CH$130),ROW(Calc!$O$11:$O$130)-ROW(INDEX(Calc!$O$11:$O$130,1,1))+1),Calc!$CJ26)),"")</f>
        <v/>
      </c>
      <c r="D173" s="201"/>
      <c r="E173" s="200" t="str">
        <f t="array" ref="E173">IFERROR(INDEX(Calc!$O$11:$O$130,SMALL(IF((E$162=Calc!$N$11:$N$130)*(Calc!$CH$11:$CH$130),ROW(Calc!$O$11:$O$130)-ROW(INDEX(Calc!$O$11:$O$130,1,1))+1),Calc!$CJ26)),"")</f>
        <v/>
      </c>
      <c r="F173" s="138"/>
      <c r="G173" s="53"/>
      <c r="H173" s="138"/>
      <c r="I173" s="53"/>
      <c r="J173" s="138"/>
      <c r="K173" s="53"/>
      <c r="L173" s="138"/>
      <c r="M173" s="53"/>
      <c r="N173" s="49"/>
      <c r="O173" s="53"/>
      <c r="P173" s="139"/>
    </row>
    <row r="174" spans="2:16" ht="9.9499999999999993" hidden="1" customHeight="1" outlineLevel="1" x14ac:dyDescent="0.25">
      <c r="B174" s="151"/>
      <c r="C174" s="152"/>
      <c r="D174" s="152"/>
      <c r="E174" s="152"/>
      <c r="F174" s="152"/>
      <c r="G174" s="152"/>
      <c r="H174" s="152"/>
      <c r="I174" s="152"/>
      <c r="J174" s="152"/>
      <c r="K174" s="152"/>
      <c r="L174" s="152"/>
      <c r="M174" s="152"/>
      <c r="N174" s="152"/>
      <c r="O174" s="152"/>
      <c r="P174" s="153"/>
    </row>
    <row r="175" spans="2:16" hidden="1" outlineLevel="1" x14ac:dyDescent="0.25"/>
    <row r="176" spans="2:16" collapsed="1" x14ac:dyDescent="0.25"/>
  </sheetData>
  <sheetProtection algorithmName="SHA-512" hashValue="5H2GjUMtHZ0OteQjvG/2lluVfI1ScpHPllN2x3MJgm0mDI9EZmY5M/oKEqwHMoof2trvjw26xdD2gEa70tDk/g==" saltValue="wEulHKPlncDaONsaDcvzEw==" spinCount="100000" sheet="1" objects="1" scenarios="1"/>
  <conditionalFormatting sqref="C10 E10 G10 I10 K10 M10 O10 C95 E95 G95 I95 K95 M95 O95">
    <cfRule type="expression" dxfId="25" priority="434">
      <formula>#REF!=1</formula>
    </cfRule>
  </conditionalFormatting>
  <conditionalFormatting sqref="C12:C23 E12:E23 G12:G23 I12:I23 K12:K23 M12:M23 O12:O23">
    <cfRule type="expression" dxfId="24" priority="37">
      <formula>ISNUMBER(C$12)=FALSE</formula>
    </cfRule>
  </conditionalFormatting>
  <conditionalFormatting sqref="C25:C36 E25:E36 G25:G36 I25:I36 K25:K36 M25:M36 O25:O36">
    <cfRule type="expression" dxfId="23" priority="36">
      <formula>ISNUMBER(C$25)=FALSE</formula>
    </cfRule>
  </conditionalFormatting>
  <conditionalFormatting sqref="C38:C49 E38:E49 G38:G49 I38:I49 K38:K49 M38:M49 O38:O49">
    <cfRule type="expression" dxfId="22" priority="35">
      <formula>ISNUMBER(C$38)=FALSE</formula>
    </cfRule>
  </conditionalFormatting>
  <conditionalFormatting sqref="C51:C62 E51:E62 G51:G62 I51:I62 K51:K62 M51:M62 O51:O62">
    <cfRule type="expression" dxfId="21" priority="34">
      <formula>ISNUMBER(C$51)=FALSE</formula>
    </cfRule>
  </conditionalFormatting>
  <conditionalFormatting sqref="C64:C75 E64:E75 G64:G75 I64:I75 K64:K75 M64:M75 O64:O75">
    <cfRule type="expression" dxfId="20" priority="33">
      <formula>ISNUMBER(C$64)=FALSE</formula>
    </cfRule>
  </conditionalFormatting>
  <conditionalFormatting sqref="C77:C88 E77:E88">
    <cfRule type="expression" dxfId="19" priority="32">
      <formula>ISNUMBER(C$77)=FALSE</formula>
    </cfRule>
  </conditionalFormatting>
  <conditionalFormatting sqref="C97:C108 E97:E108 G97:G108 I97:I108 K97:K108 M97:M108 O97:O108">
    <cfRule type="expression" dxfId="18" priority="31">
      <formula>ISNUMBER(C$97)=FALSE</formula>
    </cfRule>
  </conditionalFormatting>
  <conditionalFormatting sqref="C110:C121 E110:E121 G110:G121 I110:I121 K110:K121 M110:M121 O110:O121">
    <cfRule type="expression" dxfId="17" priority="30">
      <formula>ISNUMBER(C$110)=FALSE</formula>
    </cfRule>
  </conditionalFormatting>
  <conditionalFormatting sqref="C123:C134 E123:E134 G123:G134 I123:I134 K123:K134 M123:M134 O123:O134">
    <cfRule type="expression" dxfId="16" priority="29">
      <formula>ISNUMBER(C$123)=FALSE</formula>
    </cfRule>
  </conditionalFormatting>
  <conditionalFormatting sqref="C136:C147 E136:E147 G136:G147 I136:I147 K136:K147 M136:M147 O136:O147">
    <cfRule type="expression" dxfId="15" priority="28">
      <formula>ISNUMBER(C$136)=FALSE</formula>
    </cfRule>
  </conditionalFormatting>
  <conditionalFormatting sqref="C149:C160 E149:E160 G149:G160 I149:I160 K149:K160 M149:M160 O149:O160">
    <cfRule type="expression" dxfId="14" priority="27">
      <formula>ISNUMBER(C$149)=FALSE</formula>
    </cfRule>
  </conditionalFormatting>
  <conditionalFormatting sqref="C162:C173 E162:E173">
    <cfRule type="expression" dxfId="13" priority="26">
      <formula>ISNUMBER(C$162)=FALSE</formula>
    </cfRule>
  </conditionalFormatting>
  <conditionalFormatting sqref="C14:O23 C27:O36 C40:O49 C53:O62 C66:O75 C79:E88 C99:O108 C112:O121 C125:O134 C138:O147 C151:O160 C164:E173">
    <cfRule type="expression" dxfId="10" priority="433">
      <formula>LEN(C14)=0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4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47" id="{51E6948C-72E2-472E-9348-69CFC5C8F025}">
            <xm:f>INDEX(Calc!$K$11:$K$130,SMALL(IF((C$77=Calc!$N$11:$N$130)*(Calc!$CH$11:$CH$130),ROW(Calc!$O$11:$O$130)-ROW(INDEX(Calc!$O$11:$O$130,1,1))+1),Calc!$CJ17))="Unpaid"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C79:E88</xm:sqref>
        </x14:conditionalFormatting>
        <x14:conditionalFormatting xmlns:xm="http://schemas.microsoft.com/office/excel/2006/main">
          <x14:cfRule type="expression" priority="448" id="{96BBFF59-D65D-43C8-8CAC-AAB6A8A5E816}">
            <xm:f>INDEX(Calc!$K$11:$K$130,SMALL(IF((C$162=Calc!$N$11:$N$130)*(Calc!$CH$11:$CH$130),ROW(Calc!$O$11:$O$130)-ROW(INDEX(Calc!$O$11:$O$130,1,1))+1),Calc!$CJ17))="Unpaid"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C164:E173</xm:sqref>
        </x14:conditionalFormatting>
        <x14:conditionalFormatting xmlns:xm="http://schemas.microsoft.com/office/excel/2006/main">
          <x14:cfRule type="expression" priority="449" id="{6728E6CB-7342-4F01-90DA-F08B4A36E4F2}">
            <xm:f>INDEX(Calc!$K$11:$K$130,SMALL(IF((C$12=Calc!$N$11:$N$130)*(Calc!$CH$11:$CH$130),ROW(Calc!$O$11:$O$130)-ROW(INDEX(Calc!$O$11:$O$130,1,1))+1),Calc!$CJ17))="Unpaid"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C14:O23</xm:sqref>
        </x14:conditionalFormatting>
        <x14:conditionalFormatting xmlns:xm="http://schemas.microsoft.com/office/excel/2006/main">
          <x14:cfRule type="expression" priority="450" id="{E6656F21-DD30-4D7B-9D68-D79D57514302}">
            <xm:f>INDEX(Calc!$K$11:$K$130,SMALL(IF((C$25=Calc!$N$11:$N$130)*(Calc!$CH$11:$CH$130),ROW(Calc!$O$11:$O$130)-ROW(INDEX(Calc!$O$11:$O$130,1,1))+1),Calc!$CJ17))="Unpaid"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C27:O36</xm:sqref>
        </x14:conditionalFormatting>
        <x14:conditionalFormatting xmlns:xm="http://schemas.microsoft.com/office/excel/2006/main">
          <x14:cfRule type="expression" priority="451" id="{AD4F10DD-3E59-4BCF-AD96-EA68869D81F9}">
            <xm:f>INDEX(Calc!$K$11:$K$130,SMALL(IF((C$38=Calc!$N$11:$N$130)*(Calc!$CH$11:$CH$130),ROW(Calc!$O$11:$O$130)-ROW(INDEX(Calc!$O$11:$O$130,1,1))+1),Calc!$CJ17))="Unpaid"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C40:O49</xm:sqref>
        </x14:conditionalFormatting>
        <x14:conditionalFormatting xmlns:xm="http://schemas.microsoft.com/office/excel/2006/main">
          <x14:cfRule type="expression" priority="452" id="{C5E5717B-7428-4787-996B-D013E6F872AB}">
            <xm:f>INDEX(Calc!$K$11:$K$130,SMALL(IF((C$51=Calc!$N$11:$N$130)*(Calc!$CH$11:$CH$130),ROW(Calc!$O$11:$O$130)-ROW(INDEX(Calc!$O$11:$O$130,1,1))+1),Calc!$CJ17))="Unpaid"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C53:O62</xm:sqref>
        </x14:conditionalFormatting>
        <x14:conditionalFormatting xmlns:xm="http://schemas.microsoft.com/office/excel/2006/main">
          <x14:cfRule type="expression" priority="453" id="{A2B7155D-BA8E-45B3-BEE7-EB711F5E2737}">
            <xm:f>INDEX(Calc!$K$11:$K$130,SMALL(IF((C$64=Calc!$N$11:$N$130)*(Calc!$CH$11:$CH$130),ROW(Calc!$O$11:$O$130)-ROW(INDEX(Calc!$O$11:$O$130,1,1))+1),Calc!$CJ17))="Unpaid"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C66:O75</xm:sqref>
        </x14:conditionalFormatting>
        <x14:conditionalFormatting xmlns:xm="http://schemas.microsoft.com/office/excel/2006/main">
          <x14:cfRule type="expression" priority="454" id="{CDA829F3-3F18-45E2-B79F-7F8CA5D8DE9F}">
            <xm:f>INDEX(Calc!$K$11:$K$130,SMALL(IF((C$97=Calc!$N$11:$N$130)*(Calc!$CH$11:$CH$130),ROW(Calc!$O$11:$O$130)-ROW(INDEX(Calc!$O$11:$O$130,1,1))+1),Calc!$CJ17))="Unpaid"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C99:O108</xm:sqref>
        </x14:conditionalFormatting>
        <x14:conditionalFormatting xmlns:xm="http://schemas.microsoft.com/office/excel/2006/main">
          <x14:cfRule type="expression" priority="455" id="{D077A304-7DD4-492B-856A-ED8BD8A26E62}">
            <xm:f>INDEX(Calc!$K$11:$K$130,SMALL(IF((C$110=Calc!$N$11:$N$130)*(Calc!$CH$11:$CH$130),ROW(Calc!$O$11:$O$130)-ROW(INDEX(Calc!$O$11:$O$130,1,1))+1),Calc!$CJ17))="Unpaid"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C112:O121</xm:sqref>
        </x14:conditionalFormatting>
        <x14:conditionalFormatting xmlns:xm="http://schemas.microsoft.com/office/excel/2006/main">
          <x14:cfRule type="expression" priority="456" id="{32401434-ECE0-4BD9-B2AB-96F6BACBD7D2}">
            <xm:f>INDEX(Calc!$K$11:$K$130,SMALL(IF((C$123=Calc!$N$11:$N$130)*(Calc!$CH$11:$CH$130),ROW(Calc!$O$11:$O$130)-ROW(INDEX(Calc!$O$11:$O$130,1,1))+1),Calc!$CJ17))="Unpaid"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C125:O134</xm:sqref>
        </x14:conditionalFormatting>
        <x14:conditionalFormatting xmlns:xm="http://schemas.microsoft.com/office/excel/2006/main">
          <x14:cfRule type="expression" priority="457" id="{59C39C20-0A5F-4454-B138-30DD4BEE10B5}">
            <xm:f>INDEX(Calc!$K$11:$K$130,SMALL(IF((C$136=Calc!$N$11:$N$130)*(Calc!$CH$11:$CH$130),ROW(Calc!$O$11:$O$130)-ROW(INDEX(Calc!$O$11:$O$130,1,1))+1),Calc!$CJ17))="Unpaid"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C138:O147</xm:sqref>
        </x14:conditionalFormatting>
        <x14:conditionalFormatting xmlns:xm="http://schemas.microsoft.com/office/excel/2006/main">
          <x14:cfRule type="expression" priority="458" id="{42CF521B-3D53-4C95-8CE2-0971F66ED5A0}">
            <xm:f>INDEX(Calc!$K$11:$K$130,SMALL(IF((C$149=Calc!$N$11:$N$130)*(Calc!$CH$11:$CH$130),ROW(Calc!$O$11:$O$130)-ROW(INDEX(Calc!$O$11:$O$130,1,1))+1),Calc!$CJ17))="Unpaid"</xm:f>
            <x14:dxf>
              <font>
                <color theme="0"/>
              </font>
              <fill>
                <patternFill>
                  <bgColor rgb="FFF25F5C"/>
                </patternFill>
              </fill>
            </x14:dxf>
          </x14:cfRule>
          <xm:sqref>C151:O160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938B335-67E5-425C-B806-969DF2F696F5}">
          <x14:formula1>
            <xm:f>Calc!$DI$13:$DI$22</xm:f>
          </x14:formula1>
          <xm:sqref>E5</xm:sqref>
        </x14:dataValidation>
        <x14:dataValidation type="list" allowBlank="1" showInputMessage="1" showErrorMessage="1" xr:uid="{3B4CFEF7-667D-4DE7-8345-BA9344C48105}">
          <x14:formula1>
            <xm:f>Calc!$CQ$14:$CQ$25</xm:f>
          </x14:formula1>
          <xm:sqref>E7</xm:sqref>
        </x14:dataValidation>
        <x14:dataValidation type="list" allowBlank="1" showInputMessage="1" showErrorMessage="1" xr:uid="{6DF2E74E-766A-4174-8C64-48B7CC674694}">
          <x14:formula1>
            <xm:f>Calc!$CM$17:$CM$19</xm:f>
          </x14:formula1>
          <xm:sqref>I7</xm:sqref>
        </x14:dataValidation>
        <x14:dataValidation type="list" allowBlank="1" showInputMessage="1" showErrorMessage="1" xr:uid="{577287A4-3C44-4564-83D9-E04281BA77E8}">
          <x14:formula1>
            <xm:f>OFFSET(Calc!$DK$12,0,0,Calc!$DK$28+1,1)</xm:f>
          </x14:formula1>
          <xm:sqref>I5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DF58-A447-4902-BD1F-C1CFC82D6677}">
  <sheetPr codeName="Sheet2">
    <pageSetUpPr autoPageBreaks="0" fitToPage="1"/>
  </sheetPr>
  <dimension ref="A1:P31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90" customWidth="1"/>
    <col min="3" max="3" width="14.28515625" style="90" customWidth="1"/>
    <col min="4" max="4" width="28.5703125" style="90" customWidth="1"/>
    <col min="5" max="5" width="3.7109375" style="90" customWidth="1"/>
    <col min="6" max="6" width="14.28515625" style="90" customWidth="1"/>
    <col min="7" max="7" width="28.5703125" style="90" customWidth="1"/>
    <col min="8" max="8" width="3.7109375" style="90" customWidth="1"/>
    <col min="9" max="9" width="14.28515625" style="90" customWidth="1"/>
    <col min="10" max="10" width="28.5703125" style="90" customWidth="1"/>
    <col min="11" max="12" width="3.7109375" style="90" customWidth="1"/>
    <col min="13" max="13" width="21.42578125" style="90" customWidth="1"/>
    <col min="14" max="14" width="14.28515625" style="90" customWidth="1"/>
    <col min="15" max="15" width="3.7109375" style="90" customWidth="1"/>
    <col min="16" max="16" width="1.7109375" style="90" customWidth="1"/>
    <col min="17" max="16384" width="8.85546875" style="90"/>
  </cols>
  <sheetData>
    <row r="1" spans="1:16" s="1" customFormat="1" ht="6.75" customHeight="1" x14ac:dyDescent="0.25">
      <c r="B1" s="2"/>
      <c r="E1" s="110"/>
      <c r="H1" s="110"/>
      <c r="K1" s="110"/>
    </row>
    <row r="2" spans="1:16" s="6" customFormat="1" ht="20.100000000000001" customHeight="1" x14ac:dyDescent="0.25">
      <c r="B2" s="81"/>
      <c r="C2" s="161" t="s">
        <v>122</v>
      </c>
      <c r="D2" s="83"/>
      <c r="E2" s="83"/>
      <c r="F2" s="161"/>
      <c r="G2" s="83"/>
      <c r="H2" s="83"/>
      <c r="I2" s="161"/>
      <c r="J2" s="83"/>
      <c r="K2" s="83"/>
      <c r="L2" s="161"/>
      <c r="M2" s="161"/>
      <c r="N2" s="83"/>
      <c r="O2" s="83"/>
      <c r="P2" s="7"/>
    </row>
    <row r="3" spans="1:16" s="3" customFormat="1" ht="24" customHeight="1" x14ac:dyDescent="0.25">
      <c r="B3" s="85"/>
      <c r="C3" s="162" t="s">
        <v>0</v>
      </c>
      <c r="D3" s="87"/>
      <c r="E3" s="87"/>
      <c r="F3" s="162"/>
      <c r="G3" s="87"/>
      <c r="H3" s="87"/>
      <c r="I3" s="162"/>
      <c r="J3" s="87"/>
      <c r="K3" s="87"/>
      <c r="L3" s="162"/>
      <c r="M3" s="162"/>
      <c r="N3" s="87"/>
      <c r="O3" s="87"/>
      <c r="P3" s="4"/>
    </row>
    <row r="4" spans="1:16" ht="4.9000000000000004" customHeight="1" x14ac:dyDescent="0.2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6" ht="4.9000000000000004" customHeight="1" x14ac:dyDescent="0.25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</row>
    <row r="6" spans="1:16" ht="20.25" customHeight="1" x14ac:dyDescent="0.25">
      <c r="A6" s="163"/>
      <c r="B6" s="164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6"/>
      <c r="P6" s="163"/>
    </row>
    <row r="7" spans="1:16" ht="22.5" customHeight="1" x14ac:dyDescent="0.25">
      <c r="B7" s="167"/>
      <c r="C7" s="205" t="s">
        <v>10</v>
      </c>
      <c r="D7" s="208" t="s">
        <v>131</v>
      </c>
      <c r="E7"/>
      <c r="F7" s="205" t="s">
        <v>79</v>
      </c>
      <c r="G7" s="208" t="s">
        <v>131</v>
      </c>
      <c r="H7"/>
      <c r="I7"/>
      <c r="J7"/>
      <c r="K7"/>
      <c r="L7"/>
      <c r="M7"/>
      <c r="N7"/>
      <c r="O7" s="168"/>
    </row>
    <row r="8" spans="1:16" ht="19.5" customHeight="1" x14ac:dyDescent="0.25">
      <c r="B8" s="167"/>
      <c r="C8"/>
      <c r="D8"/>
      <c r="E8"/>
      <c r="F8"/>
      <c r="G8"/>
      <c r="H8"/>
      <c r="I8"/>
      <c r="J8"/>
      <c r="K8"/>
      <c r="L8"/>
      <c r="M8"/>
      <c r="N8"/>
      <c r="O8" s="168"/>
    </row>
    <row r="9" spans="1:16" ht="22.5" customHeight="1" x14ac:dyDescent="0.25">
      <c r="B9" s="167"/>
      <c r="C9" s="221" t="str">
        <f>IFERROR(IF(Menu!$I$13="","Total Bill Amount","Total Bill Amount (" &amp; Menu!$I$13 &amp; ")"),"")</f>
        <v>Total Bill Amount ($)</v>
      </c>
      <c r="D9" s="115"/>
      <c r="E9"/>
      <c r="F9" s="221" t="str">
        <f>IFERROR(IF(Menu!$I$13="","Paid Bill Amount","Paid Bill Amount (" &amp; Menu!$I$13 &amp; ")"),"")</f>
        <v>Paid Bill Amount ($)</v>
      </c>
      <c r="G9" s="115"/>
      <c r="H9"/>
      <c r="I9" s="221" t="str">
        <f>IFERROR(IF(Menu!$I$13="","Unpaid Bill Amount","Unpaid Bill Amount (" &amp; Menu!$I$13 &amp; ")"),"")</f>
        <v>Unpaid Bill Amount ($)</v>
      </c>
      <c r="J9" s="115"/>
      <c r="K9"/>
      <c r="L9" s="235" t="str">
        <f>IFERROR(IF(Menu!$I$13="","Top 3 Expense Categories","Top 3 Expense Categories (" &amp; Menu!$I$13 &amp; ")"),"")</f>
        <v>Top 3 Expense Categories ($)</v>
      </c>
      <c r="M9" s="236"/>
      <c r="N9" s="237"/>
      <c r="O9" s="168"/>
    </row>
    <row r="10" spans="1:16" ht="18.75" customHeight="1" x14ac:dyDescent="0.25">
      <c r="B10" s="167"/>
      <c r="C10" s="115"/>
      <c r="D10" s="115"/>
      <c r="E10"/>
      <c r="F10" s="115"/>
      <c r="G10" s="115"/>
      <c r="H10"/>
      <c r="I10" s="115"/>
      <c r="J10" s="115"/>
      <c r="K10"/>
      <c r="L10" s="238">
        <v>1</v>
      </c>
      <c r="M10" s="239" t="str">
        <f>Calc!DA11</f>
        <v>Utilities</v>
      </c>
      <c r="N10" s="240">
        <f>Calc!DB11</f>
        <v>2770.0001099999999</v>
      </c>
      <c r="O10" s="168"/>
    </row>
    <row r="11" spans="1:16" ht="18.75" customHeight="1" x14ac:dyDescent="0.25">
      <c r="B11" s="167"/>
      <c r="C11" s="189">
        <f>Calc!CQ31</f>
        <v>3310</v>
      </c>
      <c r="D11" s="115"/>
      <c r="E11"/>
      <c r="F11" s="189">
        <f>Calc!CQ32</f>
        <v>2760</v>
      </c>
      <c r="G11" s="115"/>
      <c r="H11"/>
      <c r="I11" s="189">
        <f>Calc!CQ33</f>
        <v>550</v>
      </c>
      <c r="J11" s="115"/>
      <c r="K11"/>
      <c r="L11" s="238">
        <v>2</v>
      </c>
      <c r="M11" s="239" t="str">
        <f>Calc!DA12</f>
        <v>Subscriptions</v>
      </c>
      <c r="N11" s="240">
        <f>Calc!DB12</f>
        <v>540.00012000000004</v>
      </c>
      <c r="O11" s="168"/>
    </row>
    <row r="12" spans="1:16" ht="18.75" customHeight="1" x14ac:dyDescent="0.25">
      <c r="B12" s="167"/>
      <c r="C12" s="115"/>
      <c r="D12" s="115"/>
      <c r="E12"/>
      <c r="F12" s="115"/>
      <c r="G12" s="115"/>
      <c r="H12"/>
      <c r="I12" s="115"/>
      <c r="J12" s="115"/>
      <c r="K12"/>
      <c r="L12" s="238">
        <v>3</v>
      </c>
      <c r="M12" s="239" t="str">
        <f>Calc!DA13</f>
        <v>Other</v>
      </c>
      <c r="N12" s="240">
        <f>Calc!DB13</f>
        <v>1.6000000000000001E-4</v>
      </c>
      <c r="O12" s="168"/>
    </row>
    <row r="13" spans="1:16" ht="19.5" customHeight="1" x14ac:dyDescent="0.25">
      <c r="B13" s="167"/>
      <c r="C13"/>
      <c r="D13"/>
      <c r="E13"/>
      <c r="F13"/>
      <c r="G13"/>
      <c r="H13"/>
      <c r="I13"/>
      <c r="J13"/>
      <c r="K13"/>
      <c r="L13"/>
      <c r="M13"/>
      <c r="N13"/>
      <c r="O13" s="168"/>
    </row>
    <row r="14" spans="1:16" x14ac:dyDescent="0.25">
      <c r="B14" s="167"/>
      <c r="C14"/>
      <c r="D14"/>
      <c r="E14"/>
      <c r="F14"/>
      <c r="G14"/>
      <c r="H14"/>
      <c r="I14"/>
      <c r="J14"/>
      <c r="K14"/>
      <c r="L14"/>
      <c r="M14"/>
      <c r="N14"/>
      <c r="O14" s="168"/>
    </row>
    <row r="15" spans="1:16" x14ac:dyDescent="0.25">
      <c r="B15" s="167"/>
      <c r="C15"/>
      <c r="D15"/>
      <c r="E15"/>
      <c r="F15"/>
      <c r="G15"/>
      <c r="H15"/>
      <c r="I15"/>
      <c r="J15"/>
      <c r="K15"/>
      <c r="L15"/>
      <c r="M15"/>
      <c r="N15"/>
      <c r="O15" s="168"/>
    </row>
    <row r="16" spans="1:16" x14ac:dyDescent="0.25">
      <c r="B16" s="167"/>
      <c r="C16"/>
      <c r="D16"/>
      <c r="E16"/>
      <c r="F16"/>
      <c r="G16"/>
      <c r="H16"/>
      <c r="I16"/>
      <c r="J16"/>
      <c r="K16"/>
      <c r="L16"/>
      <c r="M16"/>
      <c r="N16"/>
      <c r="O16" s="168"/>
    </row>
    <row r="17" spans="2:15" x14ac:dyDescent="0.25">
      <c r="B17" s="167"/>
      <c r="C17"/>
      <c r="D17"/>
      <c r="E17"/>
      <c r="F17"/>
      <c r="G17"/>
      <c r="H17"/>
      <c r="I17"/>
      <c r="J17"/>
      <c r="K17"/>
      <c r="L17"/>
      <c r="M17"/>
      <c r="N17"/>
      <c r="O17" s="168"/>
    </row>
    <row r="18" spans="2:15" x14ac:dyDescent="0.25">
      <c r="B18" s="167"/>
      <c r="C18"/>
      <c r="D18"/>
      <c r="E18"/>
      <c r="F18"/>
      <c r="G18"/>
      <c r="H18"/>
      <c r="I18"/>
      <c r="J18"/>
      <c r="K18"/>
      <c r="L18"/>
      <c r="M18"/>
      <c r="N18"/>
      <c r="O18" s="168"/>
    </row>
    <row r="19" spans="2:15" x14ac:dyDescent="0.25">
      <c r="B19" s="167"/>
      <c r="C19"/>
      <c r="D19"/>
      <c r="E19"/>
      <c r="F19"/>
      <c r="G19"/>
      <c r="H19"/>
      <c r="I19"/>
      <c r="J19"/>
      <c r="K19"/>
      <c r="L19"/>
      <c r="M19"/>
      <c r="N19"/>
      <c r="O19" s="168"/>
    </row>
    <row r="20" spans="2:15" x14ac:dyDescent="0.25">
      <c r="B20" s="167"/>
      <c r="C20"/>
      <c r="D20"/>
      <c r="E20"/>
      <c r="F20"/>
      <c r="G20"/>
      <c r="H20"/>
      <c r="I20"/>
      <c r="J20"/>
      <c r="K20"/>
      <c r="L20"/>
      <c r="M20"/>
      <c r="N20"/>
      <c r="O20" s="168"/>
    </row>
    <row r="21" spans="2:15" x14ac:dyDescent="0.25">
      <c r="B21" s="167"/>
      <c r="C21"/>
      <c r="D21"/>
      <c r="E21"/>
      <c r="F21"/>
      <c r="G21"/>
      <c r="H21"/>
      <c r="I21"/>
      <c r="J21"/>
      <c r="K21"/>
      <c r="L21"/>
      <c r="M21"/>
      <c r="N21"/>
      <c r="O21" s="168"/>
    </row>
    <row r="22" spans="2:15" x14ac:dyDescent="0.25">
      <c r="B22" s="167"/>
      <c r="C22"/>
      <c r="D22"/>
      <c r="E22"/>
      <c r="F22"/>
      <c r="G22"/>
      <c r="H22"/>
      <c r="I22"/>
      <c r="J22"/>
      <c r="K22"/>
      <c r="L22"/>
      <c r="M22"/>
      <c r="N22"/>
      <c r="O22" s="168"/>
    </row>
    <row r="23" spans="2:15" x14ac:dyDescent="0.25">
      <c r="B23" s="167"/>
      <c r="C23"/>
      <c r="D23"/>
      <c r="E23"/>
      <c r="F23"/>
      <c r="G23"/>
      <c r="H23"/>
      <c r="I23"/>
      <c r="J23"/>
      <c r="K23"/>
      <c r="L23"/>
      <c r="M23"/>
      <c r="N23"/>
      <c r="O23" s="168"/>
    </row>
    <row r="24" spans="2:15" x14ac:dyDescent="0.25">
      <c r="B24" s="167"/>
      <c r="C24"/>
      <c r="D24"/>
      <c r="E24"/>
      <c r="F24"/>
      <c r="G24"/>
      <c r="H24"/>
      <c r="I24"/>
      <c r="J24"/>
      <c r="K24"/>
      <c r="L24"/>
      <c r="M24"/>
      <c r="N24"/>
      <c r="O24" s="168"/>
    </row>
    <row r="25" spans="2:15" x14ac:dyDescent="0.25">
      <c r="B25" s="167"/>
      <c r="C25"/>
      <c r="D25"/>
      <c r="E25"/>
      <c r="F25"/>
      <c r="G25"/>
      <c r="H25"/>
      <c r="I25"/>
      <c r="J25"/>
      <c r="K25"/>
      <c r="L25"/>
      <c r="M25"/>
      <c r="N25"/>
      <c r="O25" s="168"/>
    </row>
    <row r="26" spans="2:15" x14ac:dyDescent="0.25">
      <c r="B26" s="167"/>
      <c r="C26"/>
      <c r="D26"/>
      <c r="E26"/>
      <c r="F26"/>
      <c r="G26"/>
      <c r="H26"/>
      <c r="I26"/>
      <c r="J26"/>
      <c r="K26"/>
      <c r="L26"/>
      <c r="M26"/>
      <c r="N26"/>
      <c r="O26" s="168"/>
    </row>
    <row r="27" spans="2:15" x14ac:dyDescent="0.25">
      <c r="B27" s="167"/>
      <c r="C27"/>
      <c r="D27"/>
      <c r="E27"/>
      <c r="F27"/>
      <c r="G27"/>
      <c r="H27"/>
      <c r="I27"/>
      <c r="J27"/>
      <c r="K27"/>
      <c r="L27"/>
      <c r="M27"/>
      <c r="N27"/>
      <c r="O27" s="168"/>
    </row>
    <row r="28" spans="2:15" x14ac:dyDescent="0.25">
      <c r="B28" s="167"/>
      <c r="C28"/>
      <c r="D28"/>
      <c r="E28"/>
      <c r="F28"/>
      <c r="G28"/>
      <c r="H28"/>
      <c r="I28"/>
      <c r="J28"/>
      <c r="K28"/>
      <c r="L28"/>
      <c r="M28"/>
      <c r="N28"/>
      <c r="O28" s="168"/>
    </row>
    <row r="29" spans="2:15" ht="19.5" customHeight="1" x14ac:dyDescent="0.25">
      <c r="B29" s="169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1"/>
    </row>
    <row r="30" spans="2:15" ht="7.15" customHeight="1" x14ac:dyDescent="0.25"/>
    <row r="31" spans="2:15" s="173" customFormat="1" ht="22.9" customHeight="1" x14ac:dyDescent="0.25">
      <c r="B31" s="102"/>
      <c r="C31" s="102"/>
      <c r="D31" s="5"/>
      <c r="E31" s="172"/>
      <c r="F31" s="102"/>
      <c r="G31" s="5"/>
      <c r="H31" s="172"/>
      <c r="I31" s="102"/>
      <c r="J31" s="5"/>
      <c r="K31" s="172"/>
      <c r="L31" s="102"/>
      <c r="M31" s="102"/>
      <c r="N31" s="5"/>
      <c r="O31" s="102"/>
    </row>
  </sheetData>
  <sheetProtection algorithmName="SHA-512" hashValue="9NN4/6rrGA5fNJv/L5szsG/UFWHLy1UDQAWAwQNy8e0lpfcbDBk14PSTFyJxYYl/HMKjfelqKrIFzmzRYvQyWA==" saltValue="nh0OkEwNsC6uQC7CDRNWL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4D18B93-B41F-4B30-95D3-37DDBD0454BD}">
          <x14:formula1>
            <xm:f>Calc!$CW$13:$CW$25</xm:f>
          </x14:formula1>
          <xm:sqref>D7</xm:sqref>
        </x14:dataValidation>
        <x14:dataValidation type="list" allowBlank="1" showInputMessage="1" showErrorMessage="1" xr:uid="{5E98BB7D-28E5-4DCA-82D6-A42E24541452}">
          <x14:formula1>
            <xm:f>OFFSET(Calc!$DK$12,0,0,Calc!$DK$28+1,1)</xm:f>
          </x14:formula1>
          <xm:sqref>G7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8AF3-B609-4AA2-8FAB-8D638FCC1B35}">
  <sheetPr codeName="Sheet18"/>
  <dimension ref="B1:DM1211"/>
  <sheetViews>
    <sheetView showGridLines="0" zoomScaleNormal="100" workbookViewId="0">
      <pane ySplit="10" topLeftCell="A11" activePane="bottomLeft" state="frozen"/>
      <selection pane="bottomLeft" activeCell="A11" sqref="A11"/>
    </sheetView>
  </sheetViews>
  <sheetFormatPr defaultRowHeight="15" x14ac:dyDescent="0.25"/>
  <cols>
    <col min="1" max="3" width="9.140625" style="10"/>
    <col min="4" max="4" width="27" style="10" customWidth="1"/>
    <col min="5" max="5" width="25.85546875" style="10" customWidth="1"/>
    <col min="6" max="12" width="9.140625" style="10"/>
    <col min="13" max="13" width="8" style="10" customWidth="1"/>
    <col min="14" max="14" width="15.42578125" style="10" customWidth="1"/>
    <col min="15" max="15" width="32.28515625" style="10" customWidth="1"/>
    <col min="16" max="16" width="8.7109375" style="10" customWidth="1"/>
    <col min="17" max="17" width="12.140625" style="10" customWidth="1"/>
    <col min="18" max="18" width="20.140625" style="10" customWidth="1"/>
    <col min="19" max="81" width="6.7109375" style="10" customWidth="1"/>
    <col min="82" max="82" width="8.7109375" style="10" customWidth="1"/>
    <col min="83" max="83" width="11.140625" style="10" customWidth="1"/>
    <col min="84" max="84" width="11.42578125" style="10" customWidth="1"/>
    <col min="85" max="86" width="14.140625" style="10" customWidth="1"/>
    <col min="87" max="87" width="11.7109375" style="10" customWidth="1"/>
    <col min="88" max="88" width="20.7109375" style="10" customWidth="1"/>
    <col min="89" max="89" width="10" style="10" customWidth="1"/>
    <col min="90" max="90" width="12.7109375" style="10" customWidth="1"/>
    <col min="91" max="91" width="20.7109375" style="10" customWidth="1"/>
    <col min="92" max="92" width="11.5703125" style="10" customWidth="1"/>
    <col min="93" max="93" width="8.7109375" style="10" customWidth="1"/>
    <col min="94" max="107" width="15.7109375" style="10" customWidth="1"/>
    <col min="108" max="114" width="8.7109375" style="10" customWidth="1"/>
    <col min="115" max="115" width="15.7109375" style="10" customWidth="1"/>
    <col min="116" max="116" width="8.7109375" style="10" customWidth="1"/>
    <col min="117" max="117" width="17" style="10" customWidth="1"/>
    <col min="118" max="118" width="5.7109375" style="10" customWidth="1"/>
    <col min="119" max="119" width="18.7109375" style="10" customWidth="1"/>
    <col min="120" max="16384" width="9.140625" style="10"/>
  </cols>
  <sheetData>
    <row r="1" spans="2:117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</row>
    <row r="2" spans="2:117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</row>
    <row r="3" spans="2:117" x14ac:dyDescent="0.25">
      <c r="B3" s="68" t="s">
        <v>121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11"/>
      <c r="Q3" s="68" t="s">
        <v>154</v>
      </c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11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9"/>
      <c r="CP3" s="70" t="s">
        <v>65</v>
      </c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</row>
    <row r="4" spans="2:117" x14ac:dyDescent="0.2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</row>
    <row r="5" spans="2:117" x14ac:dyDescent="0.2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8" t="s">
        <v>53</v>
      </c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8"/>
      <c r="AX5" s="42"/>
      <c r="AY5" s="39" t="s">
        <v>54</v>
      </c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</row>
    <row r="6" spans="2:117" x14ac:dyDescent="0.2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75"/>
      <c r="O6" s="11"/>
      <c r="P6" s="11"/>
      <c r="Q6" s="60" t="s">
        <v>55</v>
      </c>
      <c r="R6" s="15">
        <f>INDEX(CP14:CP25,MATCH(Calendar!$E$7,CQ14:CQ25,0))</f>
        <v>1</v>
      </c>
      <c r="S6" s="61" t="s">
        <v>56</v>
      </c>
      <c r="T6" s="62"/>
      <c r="U6" s="15">
        <f>IFERROR(INDEX(CS14:CS25,R6),31)</f>
        <v>31</v>
      </c>
      <c r="V6" s="64" t="s">
        <v>9</v>
      </c>
      <c r="W6" s="15">
        <f>Calendar!E5</f>
        <v>2024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1"/>
      <c r="AX6" s="43"/>
      <c r="AY6" s="65" t="s">
        <v>10</v>
      </c>
      <c r="AZ6" s="34">
        <f>IFERROR(IF(R6=12,1,R6+1),"")</f>
        <v>2</v>
      </c>
      <c r="BA6" s="66" t="s">
        <v>56</v>
      </c>
      <c r="BB6" s="66"/>
      <c r="BC6" s="34">
        <f>IFERROR(INDEX(CS14:CS25,AZ6),31)</f>
        <v>29</v>
      </c>
      <c r="BD6" s="65" t="s">
        <v>9</v>
      </c>
      <c r="BE6" s="34">
        <f>IFERROR(IF(R6=12,W6+1,W6),"")</f>
        <v>2024</v>
      </c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3"/>
      <c r="CD6" s="28"/>
      <c r="CE6" s="28"/>
      <c r="CF6" s="28"/>
      <c r="CG6" s="28"/>
      <c r="CH6" s="28"/>
      <c r="CI6" s="28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</row>
    <row r="7" spans="2:117" x14ac:dyDescent="0.25">
      <c r="P7" s="11"/>
      <c r="Q7" s="25"/>
      <c r="R7" s="25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43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</row>
    <row r="8" spans="2:117" x14ac:dyDescent="0.2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25"/>
      <c r="R8" s="25" t="s">
        <v>45</v>
      </c>
      <c r="S8" s="27">
        <f t="shared" ref="S8:AW8" si="0">IFERROR(DATE($W$6,$R$6,S10),"")</f>
        <v>45292</v>
      </c>
      <c r="T8" s="27">
        <f t="shared" si="0"/>
        <v>45293</v>
      </c>
      <c r="U8" s="27">
        <f t="shared" si="0"/>
        <v>45294</v>
      </c>
      <c r="V8" s="27">
        <f t="shared" si="0"/>
        <v>45295</v>
      </c>
      <c r="W8" s="27">
        <f t="shared" si="0"/>
        <v>45296</v>
      </c>
      <c r="X8" s="27">
        <f t="shared" si="0"/>
        <v>45297</v>
      </c>
      <c r="Y8" s="27">
        <f t="shared" si="0"/>
        <v>45298</v>
      </c>
      <c r="Z8" s="27">
        <f t="shared" si="0"/>
        <v>45299</v>
      </c>
      <c r="AA8" s="27">
        <f t="shared" si="0"/>
        <v>45300</v>
      </c>
      <c r="AB8" s="27">
        <f t="shared" si="0"/>
        <v>45301</v>
      </c>
      <c r="AC8" s="27">
        <f t="shared" si="0"/>
        <v>45302</v>
      </c>
      <c r="AD8" s="27">
        <f t="shared" si="0"/>
        <v>45303</v>
      </c>
      <c r="AE8" s="27">
        <f t="shared" si="0"/>
        <v>45304</v>
      </c>
      <c r="AF8" s="27">
        <f t="shared" si="0"/>
        <v>45305</v>
      </c>
      <c r="AG8" s="27">
        <f t="shared" si="0"/>
        <v>45306</v>
      </c>
      <c r="AH8" s="27">
        <f t="shared" si="0"/>
        <v>45307</v>
      </c>
      <c r="AI8" s="27">
        <f t="shared" si="0"/>
        <v>45308</v>
      </c>
      <c r="AJ8" s="27">
        <f t="shared" si="0"/>
        <v>45309</v>
      </c>
      <c r="AK8" s="27">
        <f t="shared" si="0"/>
        <v>45310</v>
      </c>
      <c r="AL8" s="27">
        <f t="shared" si="0"/>
        <v>45311</v>
      </c>
      <c r="AM8" s="27">
        <f t="shared" si="0"/>
        <v>45312</v>
      </c>
      <c r="AN8" s="27">
        <f t="shared" si="0"/>
        <v>45313</v>
      </c>
      <c r="AO8" s="27">
        <f t="shared" si="0"/>
        <v>45314</v>
      </c>
      <c r="AP8" s="27">
        <f t="shared" si="0"/>
        <v>45315</v>
      </c>
      <c r="AQ8" s="27">
        <f t="shared" si="0"/>
        <v>45316</v>
      </c>
      <c r="AR8" s="27">
        <f t="shared" si="0"/>
        <v>45317</v>
      </c>
      <c r="AS8" s="27">
        <f t="shared" si="0"/>
        <v>45318</v>
      </c>
      <c r="AT8" s="27">
        <f t="shared" si="0"/>
        <v>45319</v>
      </c>
      <c r="AU8" s="27">
        <f t="shared" si="0"/>
        <v>45320</v>
      </c>
      <c r="AV8" s="27">
        <f t="shared" si="0"/>
        <v>45321</v>
      </c>
      <c r="AW8" s="27">
        <f t="shared" si="0"/>
        <v>45322</v>
      </c>
      <c r="AX8" s="44"/>
      <c r="AY8" s="27">
        <f>IFERROR(DATE($BE$6,$AZ$6,AY10),"")</f>
        <v>45323</v>
      </c>
      <c r="AZ8" s="27">
        <f t="shared" ref="AZ8:CC8" si="1">IFERROR(DATE($BE$6,$AZ$6,AZ10),"")</f>
        <v>45324</v>
      </c>
      <c r="BA8" s="27">
        <f t="shared" si="1"/>
        <v>45325</v>
      </c>
      <c r="BB8" s="27">
        <f t="shared" si="1"/>
        <v>45326</v>
      </c>
      <c r="BC8" s="27">
        <f t="shared" si="1"/>
        <v>45327</v>
      </c>
      <c r="BD8" s="27">
        <f t="shared" si="1"/>
        <v>45328</v>
      </c>
      <c r="BE8" s="27">
        <f t="shared" si="1"/>
        <v>45329</v>
      </c>
      <c r="BF8" s="27">
        <f t="shared" si="1"/>
        <v>45330</v>
      </c>
      <c r="BG8" s="27">
        <f t="shared" si="1"/>
        <v>45331</v>
      </c>
      <c r="BH8" s="27">
        <f t="shared" si="1"/>
        <v>45332</v>
      </c>
      <c r="BI8" s="27">
        <f t="shared" si="1"/>
        <v>45333</v>
      </c>
      <c r="BJ8" s="27">
        <f t="shared" si="1"/>
        <v>45334</v>
      </c>
      <c r="BK8" s="27">
        <f t="shared" si="1"/>
        <v>45335</v>
      </c>
      <c r="BL8" s="27">
        <f t="shared" si="1"/>
        <v>45336</v>
      </c>
      <c r="BM8" s="27">
        <f t="shared" si="1"/>
        <v>45337</v>
      </c>
      <c r="BN8" s="27">
        <f t="shared" si="1"/>
        <v>45338</v>
      </c>
      <c r="BO8" s="27">
        <f t="shared" si="1"/>
        <v>45339</v>
      </c>
      <c r="BP8" s="27">
        <f t="shared" si="1"/>
        <v>45340</v>
      </c>
      <c r="BQ8" s="27">
        <f t="shared" si="1"/>
        <v>45341</v>
      </c>
      <c r="BR8" s="27">
        <f t="shared" si="1"/>
        <v>45342</v>
      </c>
      <c r="BS8" s="27">
        <f t="shared" si="1"/>
        <v>45343</v>
      </c>
      <c r="BT8" s="27">
        <f t="shared" si="1"/>
        <v>45344</v>
      </c>
      <c r="BU8" s="27">
        <f t="shared" si="1"/>
        <v>45345</v>
      </c>
      <c r="BV8" s="27">
        <f t="shared" si="1"/>
        <v>45346</v>
      </c>
      <c r="BW8" s="27">
        <f t="shared" si="1"/>
        <v>45347</v>
      </c>
      <c r="BX8" s="27">
        <f t="shared" si="1"/>
        <v>45348</v>
      </c>
      <c r="BY8" s="27">
        <f t="shared" si="1"/>
        <v>45349</v>
      </c>
      <c r="BZ8" s="27">
        <f t="shared" si="1"/>
        <v>45350</v>
      </c>
      <c r="CA8" s="27">
        <f t="shared" si="1"/>
        <v>45351</v>
      </c>
      <c r="CB8" s="27">
        <f t="shared" si="1"/>
        <v>45352</v>
      </c>
      <c r="CC8" s="27">
        <f t="shared" si="1"/>
        <v>45353</v>
      </c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</row>
    <row r="9" spans="2:117" ht="15" customHeight="1" x14ac:dyDescent="0.25">
      <c r="B9" s="58" t="s">
        <v>30</v>
      </c>
      <c r="C9" s="58"/>
      <c r="D9" s="59">
        <f>MATCH(Bills!B5,Bills!$B$5:$E$5,0)</f>
        <v>1</v>
      </c>
      <c r="E9" s="59">
        <v>2</v>
      </c>
      <c r="F9" s="59">
        <v>3</v>
      </c>
      <c r="G9" s="59"/>
      <c r="H9" s="59"/>
      <c r="I9" s="59"/>
      <c r="J9" s="59"/>
      <c r="K9" s="59"/>
      <c r="L9" s="59"/>
      <c r="M9" s="59"/>
      <c r="N9" s="58" t="s">
        <v>48</v>
      </c>
      <c r="O9" s="58"/>
      <c r="P9" s="11"/>
      <c r="Q9" s="25" t="s">
        <v>64</v>
      </c>
      <c r="R9" s="63">
        <v>1</v>
      </c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45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</row>
    <row r="10" spans="2:117" ht="30" customHeight="1" x14ac:dyDescent="0.25">
      <c r="B10" s="222" t="s">
        <v>49</v>
      </c>
      <c r="C10" s="222" t="s">
        <v>75</v>
      </c>
      <c r="D10" s="223" t="s">
        <v>79</v>
      </c>
      <c r="E10" s="223" t="s">
        <v>76</v>
      </c>
      <c r="F10" s="223" t="s">
        <v>82</v>
      </c>
      <c r="G10" s="223" t="s">
        <v>10</v>
      </c>
      <c r="H10" s="223" t="s">
        <v>9</v>
      </c>
      <c r="I10" s="223" t="s">
        <v>124</v>
      </c>
      <c r="J10" s="223" t="s">
        <v>78</v>
      </c>
      <c r="K10" s="223" t="s">
        <v>77</v>
      </c>
      <c r="L10" s="223" t="s">
        <v>33</v>
      </c>
      <c r="M10" s="223" t="s">
        <v>31</v>
      </c>
      <c r="N10" s="223" t="s">
        <v>74</v>
      </c>
      <c r="O10" s="24" t="s">
        <v>68</v>
      </c>
      <c r="P10" s="11"/>
      <c r="Q10" s="25" t="s">
        <v>49</v>
      </c>
      <c r="R10" s="25" t="s">
        <v>88</v>
      </c>
      <c r="S10" s="25">
        <v>1</v>
      </c>
      <c r="T10" s="25">
        <v>2</v>
      </c>
      <c r="U10" s="25">
        <v>3</v>
      </c>
      <c r="V10" s="25">
        <v>4</v>
      </c>
      <c r="W10" s="25">
        <v>5</v>
      </c>
      <c r="X10" s="25">
        <v>6</v>
      </c>
      <c r="Y10" s="25">
        <v>7</v>
      </c>
      <c r="Z10" s="25">
        <v>8</v>
      </c>
      <c r="AA10" s="25">
        <v>9</v>
      </c>
      <c r="AB10" s="25">
        <v>10</v>
      </c>
      <c r="AC10" s="25">
        <v>11</v>
      </c>
      <c r="AD10" s="25">
        <v>12</v>
      </c>
      <c r="AE10" s="25">
        <v>13</v>
      </c>
      <c r="AF10" s="25">
        <v>14</v>
      </c>
      <c r="AG10" s="25">
        <v>15</v>
      </c>
      <c r="AH10" s="25">
        <v>16</v>
      </c>
      <c r="AI10" s="25">
        <v>17</v>
      </c>
      <c r="AJ10" s="25">
        <v>18</v>
      </c>
      <c r="AK10" s="25">
        <v>19</v>
      </c>
      <c r="AL10" s="25">
        <v>20</v>
      </c>
      <c r="AM10" s="25">
        <v>21</v>
      </c>
      <c r="AN10" s="25">
        <v>22</v>
      </c>
      <c r="AO10" s="25">
        <v>23</v>
      </c>
      <c r="AP10" s="25">
        <v>24</v>
      </c>
      <c r="AQ10" s="25">
        <v>25</v>
      </c>
      <c r="AR10" s="25">
        <v>26</v>
      </c>
      <c r="AS10" s="25">
        <v>27</v>
      </c>
      <c r="AT10" s="25">
        <v>28</v>
      </c>
      <c r="AU10" s="25">
        <v>29</v>
      </c>
      <c r="AV10" s="25">
        <v>30</v>
      </c>
      <c r="AW10" s="25">
        <v>31</v>
      </c>
      <c r="AX10" s="46"/>
      <c r="AY10" s="25">
        <v>1</v>
      </c>
      <c r="AZ10" s="25">
        <v>2</v>
      </c>
      <c r="BA10" s="25">
        <v>3</v>
      </c>
      <c r="BB10" s="25">
        <v>4</v>
      </c>
      <c r="BC10" s="25">
        <v>5</v>
      </c>
      <c r="BD10" s="25">
        <v>6</v>
      </c>
      <c r="BE10" s="25">
        <v>7</v>
      </c>
      <c r="BF10" s="25">
        <v>8</v>
      </c>
      <c r="BG10" s="25">
        <v>9</v>
      </c>
      <c r="BH10" s="25">
        <v>10</v>
      </c>
      <c r="BI10" s="25">
        <v>11</v>
      </c>
      <c r="BJ10" s="25">
        <v>12</v>
      </c>
      <c r="BK10" s="25">
        <v>13</v>
      </c>
      <c r="BL10" s="25">
        <v>14</v>
      </c>
      <c r="BM10" s="25">
        <v>15</v>
      </c>
      <c r="BN10" s="25">
        <v>16</v>
      </c>
      <c r="BO10" s="25">
        <v>17</v>
      </c>
      <c r="BP10" s="25">
        <v>18</v>
      </c>
      <c r="BQ10" s="25">
        <v>19</v>
      </c>
      <c r="BR10" s="25">
        <v>20</v>
      </c>
      <c r="BS10" s="25">
        <v>21</v>
      </c>
      <c r="BT10" s="25">
        <v>22</v>
      </c>
      <c r="BU10" s="25">
        <v>23</v>
      </c>
      <c r="BV10" s="25">
        <v>24</v>
      </c>
      <c r="BW10" s="25">
        <v>25</v>
      </c>
      <c r="BX10" s="25">
        <v>26</v>
      </c>
      <c r="BY10" s="25">
        <v>27</v>
      </c>
      <c r="BZ10" s="25">
        <v>28</v>
      </c>
      <c r="CA10" s="25">
        <v>29</v>
      </c>
      <c r="CB10" s="25">
        <v>30</v>
      </c>
      <c r="CC10" s="25">
        <v>31</v>
      </c>
      <c r="CD10" s="11"/>
      <c r="CE10" s="224" t="s">
        <v>10</v>
      </c>
      <c r="CF10" s="224" t="s">
        <v>79</v>
      </c>
      <c r="CG10" s="225" t="s">
        <v>47</v>
      </c>
      <c r="CH10" s="224" t="s">
        <v>132</v>
      </c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226" t="s">
        <v>89</v>
      </c>
      <c r="CZ10" s="226" t="s">
        <v>78</v>
      </c>
      <c r="DA10" s="226" t="s">
        <v>134</v>
      </c>
      <c r="DB10" s="226" t="s">
        <v>134</v>
      </c>
      <c r="DC10" s="226" t="s">
        <v>133</v>
      </c>
      <c r="DD10" s="11"/>
      <c r="DE10" s="11"/>
      <c r="DF10" s="20" t="s">
        <v>66</v>
      </c>
      <c r="DG10" s="21"/>
      <c r="DH10" s="21"/>
      <c r="DI10" s="22"/>
      <c r="DJ10" s="11"/>
      <c r="DK10" s="226" t="s">
        <v>89</v>
      </c>
      <c r="DM10" s="24" t="s">
        <v>71</v>
      </c>
    </row>
    <row r="11" spans="2:117" ht="15" customHeight="1" x14ac:dyDescent="0.25">
      <c r="B11" s="59">
        <v>1</v>
      </c>
      <c r="C11" s="59">
        <f>IFERROR(IF(INDEX(Bills!$C$6:$C$15,B11,1)="",0,1),"")</f>
        <v>1</v>
      </c>
      <c r="D11" s="227" t="str">
        <f>IFERROR(IF($C11=1,INDEX(Bills!$B$6:$AB$15,$B11,D$9),""),"")</f>
        <v>Utilities</v>
      </c>
      <c r="E11" s="227" t="str">
        <f>IFERROR(IF($C11=1,INDEX(Bills!$B$6:$AB$15,$B11,E$9),""),"")</f>
        <v>Electricity</v>
      </c>
      <c r="F11" s="227">
        <f t="array" ref="F11">IFERROR(IF($C11=1, INDEX($DG$13:$DG$43, MATCH(INDEX(Bills!$B$6:$AB$15, $B11, F$9), $DF$13:$DF$43, 0)), ""), "")</f>
        <v>1</v>
      </c>
      <c r="G11" s="227" t="str">
        <f t="array" ref="G11">IFERROR(IF($C11=1,INDEX($CV$14:$CV$25,IF(MOD(ROW(A1),12)=0,12,MOD(ROW(A1),12)),1),""),"")</f>
        <v>January</v>
      </c>
      <c r="H11" s="227">
        <f t="array" ref="H11">IFERROR(IF($C11=1,YEAR(INDEX($CU$14:$CU$25,IF(MOD(ROW(A1),12)=0,12,MOD(ROW(A1),12)),1)),""),"")</f>
        <v>2024</v>
      </c>
      <c r="I11" s="227" t="str">
        <f t="array" ref="I11">IFERROR(IF($C11=1,INDEX($CW$14:$CW$25,IF(MOD(ROW(A1),12)=0,12,MOD(ROW(A1),12)),1),""),"")</f>
        <v>Jan-2024</v>
      </c>
      <c r="J11" s="227">
        <f t="array" ref="J11">IFERROR(IF($C11=1,INDEX(Bills!$B$6:$AB$15,B11,MATCH(INDEX($CW$14:$CW$25,IF(MOD(ROW(A1),12)=0,12,MOD(ROW(A1),12)),1),Bills!$E$5:$AB$5,0)+3),""),"")</f>
        <v>120</v>
      </c>
      <c r="K11" s="227" t="str">
        <f t="array" ref="K11">IFERROR(IF($C11=1,IF(INDEX(Bills!$B$6:$AB$15,B11,MATCH(INDEX($CW$14:$CW$25,IF(MOD(ROW(A1),12)=0,12,MOD(ROW(A1),12)),1),Bills!$E$5:$AB$5,0)+4)=$DM$13,"Paid","Unpaid"),""),"")</f>
        <v>Unpaid</v>
      </c>
      <c r="L11" s="12">
        <f>IFERROR(IF($C11=1,INDEX($CP$14:$CQ$25,MATCH(G11,$CQ$14:$CQ$25,0),1),""),"")</f>
        <v>1</v>
      </c>
      <c r="M11" s="12">
        <f>IFERROR(IF($C11=1,F11,""),"")</f>
        <v>1</v>
      </c>
      <c r="N11" s="228">
        <f t="shared" ref="N11:N74" si="2">IFERROR(DATE(H11,INDEX($CP$14:$CQ$25,MATCH(G11,$CQ$14:$CQ$25,0),1),F11),"")</f>
        <v>45292</v>
      </c>
      <c r="O11" s="12" t="str">
        <f>IFERROR(IF(C11&lt;&gt;1,"",IF(Menu!$I$13="",IF(OR(Calendar!$I$7="",Calendar!$I$7=$CM$17),E11,IF(Calendar!$I$7=$CM$18,E11 &amp; " - " &amp;J11,D11 &amp; " - " &amp;J11)),IF(OR(Calendar!$I$7="",Calendar!$I$7=$CM$17),E11,IF(Calendar!$I$7=$CM$18,E11 &amp; " - " &amp;Menu!$I$13 &amp;J11,D11 &amp; " - " &amp;Menu!$I$13  &amp;J11)))),"")</f>
        <v>Utilities - $120</v>
      </c>
      <c r="P11" s="11"/>
      <c r="Q11" s="17">
        <v>1</v>
      </c>
      <c r="R11" s="229" t="str">
        <f>IFERROR(IF(INDEX(Bills!$C$6:$C$105,$Q11,$R$9)="","",INDEX(Bills!$C$6:$C$105,$Q11,$R$9)),"")</f>
        <v>Electricity</v>
      </c>
      <c r="S11" s="230" t="str">
        <f t="array" ref="S11">IFERROR(IF(LEN($R11)=0,"",INDEX($K$11:$K$130,SMALL(IF((S$8=$N$11:$N$130)*($E$11:$E$130=$R11)*($C$11:$C$130=1),ROW($K$11:$K$130)-ROW(INDEX($K$11:$K$130,1,1))+1),1))),"")</f>
        <v>Unpaid</v>
      </c>
      <c r="T11" s="230" t="str">
        <f t="array" ref="T11">IFERROR(IF(LEN($R11)=0,"",INDEX($K$11:$K$130,SMALL(IF((T$8=$N$11:$N$130)*($E$11:$E$130=$R11)*($C$11:$C$130=1),ROW($K$11:$K$130)-ROW(INDEX($K$11:$K$130,1,1))+1),1))),"")</f>
        <v/>
      </c>
      <c r="U11" s="230" t="str">
        <f t="array" ref="U11">IFERROR(IF(LEN($R11)=0,"",INDEX($K$11:$K$130,SMALL(IF((U$8=$N$11:$N$130)*($E$11:$E$130=$R11)*($C$11:$C$130=1),ROW($K$11:$K$130)-ROW(INDEX($K$11:$K$130,1,1))+1),1))),"")</f>
        <v/>
      </c>
      <c r="V11" s="230" t="str">
        <f t="array" ref="V11">IFERROR(IF(LEN($R11)=0,"",INDEX($K$11:$K$130,SMALL(IF((V$8=$N$11:$N$130)*($E$11:$E$130=$R11)*($C$11:$C$130=1),ROW($K$11:$K$130)-ROW(INDEX($K$11:$K$130,1,1))+1),1))),"")</f>
        <v/>
      </c>
      <c r="W11" s="230" t="str">
        <f t="array" ref="W11">IFERROR(IF(LEN($R11)=0,"",INDEX($K$11:$K$130,SMALL(IF((W$8=$N$11:$N$130)*($E$11:$E$130=$R11)*($C$11:$C$130=1),ROW($K$11:$K$130)-ROW(INDEX($K$11:$K$130,1,1))+1),1))),"")</f>
        <v/>
      </c>
      <c r="X11" s="230" t="str">
        <f t="array" ref="X11">IFERROR(IF(LEN($R11)=0,"",INDEX($K$11:$K$130,SMALL(IF((X$8=$N$11:$N$130)*($E$11:$E$130=$R11)*($C$11:$C$130=1),ROW($K$11:$K$130)-ROW(INDEX($K$11:$K$130,1,1))+1),1))),"")</f>
        <v/>
      </c>
      <c r="Y11" s="230" t="str">
        <f t="array" ref="Y11">IFERROR(IF(LEN($R11)=0,"",INDEX($K$11:$K$130,SMALL(IF((Y$8=$N$11:$N$130)*($E$11:$E$130=$R11)*($C$11:$C$130=1),ROW($K$11:$K$130)-ROW(INDEX($K$11:$K$130,1,1))+1),1))),"")</f>
        <v/>
      </c>
      <c r="Z11" s="230" t="str">
        <f t="array" ref="Z11">IFERROR(IF(LEN($R11)=0,"",INDEX($K$11:$K$130,SMALL(IF((Z$8=$N$11:$N$130)*($E$11:$E$130=$R11)*($C$11:$C$130=1),ROW($K$11:$K$130)-ROW(INDEX($K$11:$K$130,1,1))+1),1))),"")</f>
        <v/>
      </c>
      <c r="AA11" s="230" t="str">
        <f t="array" ref="AA11">IFERROR(IF(LEN($R11)=0,"",INDEX($K$11:$K$130,SMALL(IF((AA$8=$N$11:$N$130)*($E$11:$E$130=$R11)*($C$11:$C$130=1),ROW($K$11:$K$130)-ROW(INDEX($K$11:$K$130,1,1))+1),1))),"")</f>
        <v/>
      </c>
      <c r="AB11" s="230" t="str">
        <f t="array" ref="AB11">IFERROR(IF(LEN($R11)=0,"",INDEX($K$11:$K$130,SMALL(IF((AB$8=$N$11:$N$130)*($E$11:$E$130=$R11)*($C$11:$C$130=1),ROW($K$11:$K$130)-ROW(INDEX($K$11:$K$130,1,1))+1),1))),"")</f>
        <v/>
      </c>
      <c r="AC11" s="230" t="str">
        <f t="array" ref="AC11">IFERROR(IF(LEN($R11)=0,"",INDEX($K$11:$K$130,SMALL(IF((AC$8=$N$11:$N$130)*($E$11:$E$130=$R11)*($C$11:$C$130=1),ROW($K$11:$K$130)-ROW(INDEX($K$11:$K$130,1,1))+1),1))),"")</f>
        <v/>
      </c>
      <c r="AD11" s="230" t="str">
        <f t="array" ref="AD11">IFERROR(IF(LEN($R11)=0,"",INDEX($K$11:$K$130,SMALL(IF((AD$8=$N$11:$N$130)*($E$11:$E$130=$R11)*($C$11:$C$130=1),ROW($K$11:$K$130)-ROW(INDEX($K$11:$K$130,1,1))+1),1))),"")</f>
        <v/>
      </c>
      <c r="AE11" s="230" t="str">
        <f t="array" ref="AE11">IFERROR(IF(LEN($R11)=0,"",INDEX($K$11:$K$130,SMALL(IF((AE$8=$N$11:$N$130)*($E$11:$E$130=$R11)*($C$11:$C$130=1),ROW($K$11:$K$130)-ROW(INDEX($K$11:$K$130,1,1))+1),1))),"")</f>
        <v/>
      </c>
      <c r="AF11" s="230" t="str">
        <f t="array" ref="AF11">IFERROR(IF(LEN($R11)=0,"",INDEX($K$11:$K$130,SMALL(IF((AF$8=$N$11:$N$130)*($E$11:$E$130=$R11)*($C$11:$C$130=1),ROW($K$11:$K$130)-ROW(INDEX($K$11:$K$130,1,1))+1),1))),"")</f>
        <v/>
      </c>
      <c r="AG11" s="230" t="str">
        <f t="array" ref="AG11">IFERROR(IF(LEN($R11)=0,"",INDEX($K$11:$K$130,SMALL(IF((AG$8=$N$11:$N$130)*($E$11:$E$130=$R11)*($C$11:$C$130=1),ROW($K$11:$K$130)-ROW(INDEX($K$11:$K$130,1,1))+1),1))),"")</f>
        <v/>
      </c>
      <c r="AH11" s="230" t="str">
        <f t="array" ref="AH11">IFERROR(IF(LEN($R11)=0,"",INDEX($K$11:$K$130,SMALL(IF((AH$8=$N$11:$N$130)*($E$11:$E$130=$R11)*($C$11:$C$130=1),ROW($K$11:$K$130)-ROW(INDEX($K$11:$K$130,1,1))+1),1))),"")</f>
        <v/>
      </c>
      <c r="AI11" s="230" t="str">
        <f t="array" ref="AI11">IFERROR(IF(LEN($R11)=0,"",INDEX($K$11:$K$130,SMALL(IF((AI$8=$N$11:$N$130)*($E$11:$E$130=$R11)*($C$11:$C$130=1),ROW($K$11:$K$130)-ROW(INDEX($K$11:$K$130,1,1))+1),1))),"")</f>
        <v/>
      </c>
      <c r="AJ11" s="230" t="str">
        <f t="array" ref="AJ11">IFERROR(IF(LEN($R11)=0,"",INDEX($K$11:$K$130,SMALL(IF((AJ$8=$N$11:$N$130)*($E$11:$E$130=$R11)*($C$11:$C$130=1),ROW($K$11:$K$130)-ROW(INDEX($K$11:$K$130,1,1))+1),1))),"")</f>
        <v/>
      </c>
      <c r="AK11" s="230" t="str">
        <f t="array" ref="AK11">IFERROR(IF(LEN($R11)=0,"",INDEX($K$11:$K$130,SMALL(IF((AK$8=$N$11:$N$130)*($E$11:$E$130=$R11)*($C$11:$C$130=1),ROW($K$11:$K$130)-ROW(INDEX($K$11:$K$130,1,1))+1),1))),"")</f>
        <v/>
      </c>
      <c r="AL11" s="230" t="str">
        <f t="array" ref="AL11">IFERROR(IF(LEN($R11)=0,"",INDEX($K$11:$K$130,SMALL(IF((AL$8=$N$11:$N$130)*($E$11:$E$130=$R11)*($C$11:$C$130=1),ROW($K$11:$K$130)-ROW(INDEX($K$11:$K$130,1,1))+1),1))),"")</f>
        <v/>
      </c>
      <c r="AM11" s="230" t="str">
        <f t="array" ref="AM11">IFERROR(IF(LEN($R11)=0,"",INDEX($K$11:$K$130,SMALL(IF((AM$8=$N$11:$N$130)*($E$11:$E$130=$R11)*($C$11:$C$130=1),ROW($K$11:$K$130)-ROW(INDEX($K$11:$K$130,1,1))+1),1))),"")</f>
        <v/>
      </c>
      <c r="AN11" s="230" t="str">
        <f t="array" ref="AN11">IFERROR(IF(LEN($R11)=0,"",INDEX($K$11:$K$130,SMALL(IF((AN$8=$N$11:$N$130)*($E$11:$E$130=$R11)*($C$11:$C$130=1),ROW($K$11:$K$130)-ROW(INDEX($K$11:$K$130,1,1))+1),1))),"")</f>
        <v/>
      </c>
      <c r="AO11" s="230" t="str">
        <f t="array" ref="AO11">IFERROR(IF(LEN($R11)=0,"",INDEX($K$11:$K$130,SMALL(IF((AO$8=$N$11:$N$130)*($E$11:$E$130=$R11)*($C$11:$C$130=1),ROW($K$11:$K$130)-ROW(INDEX($K$11:$K$130,1,1))+1),1))),"")</f>
        <v/>
      </c>
      <c r="AP11" s="230" t="str">
        <f t="array" ref="AP11">IFERROR(IF(LEN($R11)=0,"",INDEX($K$11:$K$130,SMALL(IF((AP$8=$N$11:$N$130)*($E$11:$E$130=$R11)*($C$11:$C$130=1),ROW($K$11:$K$130)-ROW(INDEX($K$11:$K$130,1,1))+1),1))),"")</f>
        <v/>
      </c>
      <c r="AQ11" s="230" t="str">
        <f t="array" ref="AQ11">IFERROR(IF(LEN($R11)=0,"",INDEX($K$11:$K$130,SMALL(IF((AQ$8=$N$11:$N$130)*($E$11:$E$130=$R11)*($C$11:$C$130=1),ROW($K$11:$K$130)-ROW(INDEX($K$11:$K$130,1,1))+1),1))),"")</f>
        <v/>
      </c>
      <c r="AR11" s="230" t="str">
        <f t="array" ref="AR11">IFERROR(IF(LEN($R11)=0,"",INDEX($K$11:$K$130,SMALL(IF((AR$8=$N$11:$N$130)*($E$11:$E$130=$R11)*($C$11:$C$130=1),ROW($K$11:$K$130)-ROW(INDEX($K$11:$K$130,1,1))+1),1))),"")</f>
        <v/>
      </c>
      <c r="AS11" s="230" t="str">
        <f t="array" ref="AS11">IFERROR(IF(LEN($R11)=0,"",INDEX($K$11:$K$130,SMALL(IF((AS$8=$N$11:$N$130)*($E$11:$E$130=$R11)*($C$11:$C$130=1),ROW($K$11:$K$130)-ROW(INDEX($K$11:$K$130,1,1))+1),1))),"")</f>
        <v/>
      </c>
      <c r="AT11" s="230" t="str">
        <f t="array" ref="AT11">IFERROR(IF(LEN($R11)=0,"",INDEX($K$11:$K$130,SMALL(IF((AT$8=$N$11:$N$130)*($E$11:$E$130=$R11)*($C$11:$C$130=1),ROW($K$11:$K$130)-ROW(INDEX($K$11:$K$130,1,1))+1),1))),"")</f>
        <v/>
      </c>
      <c r="AU11" s="230" t="str">
        <f t="array" ref="AU11">IFERROR(IF(LEN($R11)=0,"",INDEX($K$11:$K$130,SMALL(IF((AU$8=$N$11:$N$130)*($E$11:$E$130=$R11)*($C$11:$C$130=1),ROW($K$11:$K$130)-ROW(INDEX($K$11:$K$130,1,1))+1),1))),"")</f>
        <v/>
      </c>
      <c r="AV11" s="230" t="str">
        <f t="array" ref="AV11">IFERROR(IF(LEN($R11)=0,"",INDEX($K$11:$K$130,SMALL(IF((AV$8=$N$11:$N$130)*($E$11:$E$130=$R11)*($C$11:$C$130=1),ROW($K$11:$K$130)-ROW(INDEX($K$11:$K$130,1,1))+1),1))),"")</f>
        <v/>
      </c>
      <c r="AW11" s="230" t="str">
        <f t="array" ref="AW11">IFERROR(IF(LEN($R11)=0,"",INDEX($K$11:$K$130,SMALL(IF((AW$8=$N$11:$N$130)*($E$11:$E$130=$R11)*($C$11:$C$130=1),ROW($K$11:$K$130)-ROW(INDEX($K$11:$K$130,1,1))+1),1))),"")</f>
        <v/>
      </c>
      <c r="AX11" s="43"/>
      <c r="AY11" s="230" t="str">
        <f t="array" ref="AY11">IFERROR(IF(LEN($R11)=0,"",INDEX($K$11:$K$130,SMALL(IF((AY$8=$N$11:$N$130)*($E$11:$E$130=$R11)*($C$11:$C$130=1),ROW($K$11:$K$130)-ROW(INDEX($K$11:$K$130,1,1))+1),1))),"")</f>
        <v>Paid</v>
      </c>
      <c r="AZ11" s="230" t="str">
        <f t="array" ref="AZ11">IFERROR(IF(LEN($R11)=0,"",INDEX($K$11:$K$130,SMALL(IF((AZ$8=$N$11:$N$130)*($E$11:$E$130=$R11)*($C$11:$C$130=1),ROW($K$11:$K$130)-ROW(INDEX($K$11:$K$130,1,1))+1),1))),"")</f>
        <v/>
      </c>
      <c r="BA11" s="230" t="str">
        <f t="array" ref="BA11">IFERROR(IF(LEN($R11)=0,"",INDEX($K$11:$K$130,SMALL(IF((BA$8=$N$11:$N$130)*($E$11:$E$130=$R11)*($C$11:$C$130=1),ROW($K$11:$K$130)-ROW(INDEX($K$11:$K$130,1,1))+1),1))),"")</f>
        <v/>
      </c>
      <c r="BB11" s="230" t="str">
        <f t="array" ref="BB11">IFERROR(IF(LEN($R11)=0,"",INDEX($K$11:$K$130,SMALL(IF((BB$8=$N$11:$N$130)*($E$11:$E$130=$R11)*($C$11:$C$130=1),ROW($K$11:$K$130)-ROW(INDEX($K$11:$K$130,1,1))+1),1))),"")</f>
        <v/>
      </c>
      <c r="BC11" s="230" t="str">
        <f t="array" ref="BC11">IFERROR(IF(LEN($R11)=0,"",INDEX($K$11:$K$130,SMALL(IF((BC$8=$N$11:$N$130)*($E$11:$E$130=$R11)*($C$11:$C$130=1),ROW($K$11:$K$130)-ROW(INDEX($K$11:$K$130,1,1))+1),1))),"")</f>
        <v/>
      </c>
      <c r="BD11" s="230" t="str">
        <f t="array" ref="BD11">IFERROR(IF(LEN($R11)=0,"",INDEX($K$11:$K$130,SMALL(IF((BD$8=$N$11:$N$130)*($E$11:$E$130=$R11)*($C$11:$C$130=1),ROW($K$11:$K$130)-ROW(INDEX($K$11:$K$130,1,1))+1),1))),"")</f>
        <v/>
      </c>
      <c r="BE11" s="230" t="str">
        <f t="array" ref="BE11">IFERROR(IF(LEN($R11)=0,"",INDEX($K$11:$K$130,SMALL(IF((BE$8=$N$11:$N$130)*($E$11:$E$130=$R11)*($C$11:$C$130=1),ROW($K$11:$K$130)-ROW(INDEX($K$11:$K$130,1,1))+1),1))),"")</f>
        <v/>
      </c>
      <c r="BF11" s="230" t="str">
        <f t="array" ref="BF11">IFERROR(IF(LEN($R11)=0,"",INDEX($K$11:$K$130,SMALL(IF((BF$8=$N$11:$N$130)*($E$11:$E$130=$R11)*($C$11:$C$130=1),ROW($K$11:$K$130)-ROW(INDEX($K$11:$K$130,1,1))+1),1))),"")</f>
        <v/>
      </c>
      <c r="BG11" s="230" t="str">
        <f t="array" ref="BG11">IFERROR(IF(LEN($R11)=0,"",INDEX($K$11:$K$130,SMALL(IF((BG$8=$N$11:$N$130)*($E$11:$E$130=$R11)*($C$11:$C$130=1),ROW($K$11:$K$130)-ROW(INDEX($K$11:$K$130,1,1))+1),1))),"")</f>
        <v/>
      </c>
      <c r="BH11" s="230" t="str">
        <f t="array" ref="BH11">IFERROR(IF(LEN($R11)=0,"",INDEX($K$11:$K$130,SMALL(IF((BH$8=$N$11:$N$130)*($E$11:$E$130=$R11)*($C$11:$C$130=1),ROW($K$11:$K$130)-ROW(INDEX($K$11:$K$130,1,1))+1),1))),"")</f>
        <v/>
      </c>
      <c r="BI11" s="230" t="str">
        <f t="array" ref="BI11">IFERROR(IF(LEN($R11)=0,"",INDEX($K$11:$K$130,SMALL(IF((BI$8=$N$11:$N$130)*($E$11:$E$130=$R11)*($C$11:$C$130=1),ROW($K$11:$K$130)-ROW(INDEX($K$11:$K$130,1,1))+1),1))),"")</f>
        <v/>
      </c>
      <c r="BJ11" s="230" t="str">
        <f t="array" ref="BJ11">IFERROR(IF(LEN($R11)=0,"",INDEX($K$11:$K$130,SMALL(IF((BJ$8=$N$11:$N$130)*($E$11:$E$130=$R11)*($C$11:$C$130=1),ROW($K$11:$K$130)-ROW(INDEX($K$11:$K$130,1,1))+1),1))),"")</f>
        <v/>
      </c>
      <c r="BK11" s="230" t="str">
        <f t="array" ref="BK11">IFERROR(IF(LEN($R11)=0,"",INDEX($K$11:$K$130,SMALL(IF((BK$8=$N$11:$N$130)*($E$11:$E$130=$R11)*($C$11:$C$130=1),ROW($K$11:$K$130)-ROW(INDEX($K$11:$K$130,1,1))+1),1))),"")</f>
        <v/>
      </c>
      <c r="BL11" s="230" t="str">
        <f t="array" ref="BL11">IFERROR(IF(LEN($R11)=0,"",INDEX($K$11:$K$130,SMALL(IF((BL$8=$N$11:$N$130)*($E$11:$E$130=$R11)*($C$11:$C$130=1),ROW($K$11:$K$130)-ROW(INDEX($K$11:$K$130,1,1))+1),1))),"")</f>
        <v/>
      </c>
      <c r="BM11" s="230" t="str">
        <f t="array" ref="BM11">IFERROR(IF(LEN($R11)=0,"",INDEX($K$11:$K$130,SMALL(IF((BM$8=$N$11:$N$130)*($E$11:$E$130=$R11)*($C$11:$C$130=1),ROW($K$11:$K$130)-ROW(INDEX($K$11:$K$130,1,1))+1),1))),"")</f>
        <v/>
      </c>
      <c r="BN11" s="230" t="str">
        <f t="array" ref="BN11">IFERROR(IF(LEN($R11)=0,"",INDEX($K$11:$K$130,SMALL(IF((BN$8=$N$11:$N$130)*($E$11:$E$130=$R11)*($C$11:$C$130=1),ROW($K$11:$K$130)-ROW(INDEX($K$11:$K$130,1,1))+1),1))),"")</f>
        <v/>
      </c>
      <c r="BO11" s="230" t="str">
        <f t="array" ref="BO11">IFERROR(IF(LEN($R11)=0,"",INDEX($K$11:$K$130,SMALL(IF((BO$8=$N$11:$N$130)*($E$11:$E$130=$R11)*($C$11:$C$130=1),ROW($K$11:$K$130)-ROW(INDEX($K$11:$K$130,1,1))+1),1))),"")</f>
        <v/>
      </c>
      <c r="BP11" s="230" t="str">
        <f t="array" ref="BP11">IFERROR(IF(LEN($R11)=0,"",INDEX($K$11:$K$130,SMALL(IF((BP$8=$N$11:$N$130)*($E$11:$E$130=$R11)*($C$11:$C$130=1),ROW($K$11:$K$130)-ROW(INDEX($K$11:$K$130,1,1))+1),1))),"")</f>
        <v/>
      </c>
      <c r="BQ11" s="230" t="str">
        <f t="array" ref="BQ11">IFERROR(IF(LEN($R11)=0,"",INDEX($K$11:$K$130,SMALL(IF((BQ$8=$N$11:$N$130)*($E$11:$E$130=$R11)*($C$11:$C$130=1),ROW($K$11:$K$130)-ROW(INDEX($K$11:$K$130,1,1))+1),1))),"")</f>
        <v/>
      </c>
      <c r="BR11" s="230" t="str">
        <f t="array" ref="BR11">IFERROR(IF(LEN($R11)=0,"",INDEX($K$11:$K$130,SMALL(IF((BR$8=$N$11:$N$130)*($E$11:$E$130=$R11)*($C$11:$C$130=1),ROW($K$11:$K$130)-ROW(INDEX($K$11:$K$130,1,1))+1),1))),"")</f>
        <v/>
      </c>
      <c r="BS11" s="230" t="str">
        <f t="array" ref="BS11">IFERROR(IF(LEN($R11)=0,"",INDEX($K$11:$K$130,SMALL(IF((BS$8=$N$11:$N$130)*($E$11:$E$130=$R11)*($C$11:$C$130=1),ROW($K$11:$K$130)-ROW(INDEX($K$11:$K$130,1,1))+1),1))),"")</f>
        <v/>
      </c>
      <c r="BT11" s="230" t="str">
        <f t="array" ref="BT11">IFERROR(IF(LEN($R11)=0,"",INDEX($K$11:$K$130,SMALL(IF((BT$8=$N$11:$N$130)*($E$11:$E$130=$R11)*($C$11:$C$130=1),ROW($K$11:$K$130)-ROW(INDEX($K$11:$K$130,1,1))+1),1))),"")</f>
        <v/>
      </c>
      <c r="BU11" s="230" t="str">
        <f t="array" ref="BU11">IFERROR(IF(LEN($R11)=0,"",INDEX($K$11:$K$130,SMALL(IF((BU$8=$N$11:$N$130)*($E$11:$E$130=$R11)*($C$11:$C$130=1),ROW($K$11:$K$130)-ROW(INDEX($K$11:$K$130,1,1))+1),1))),"")</f>
        <v/>
      </c>
      <c r="BV11" s="230" t="str">
        <f t="array" ref="BV11">IFERROR(IF(LEN($R11)=0,"",INDEX($K$11:$K$130,SMALL(IF((BV$8=$N$11:$N$130)*($E$11:$E$130=$R11)*($C$11:$C$130=1),ROW($K$11:$K$130)-ROW(INDEX($K$11:$K$130,1,1))+1),1))),"")</f>
        <v/>
      </c>
      <c r="BW11" s="230" t="str">
        <f t="array" ref="BW11">IFERROR(IF(LEN($R11)=0,"",INDEX($K$11:$K$130,SMALL(IF((BW$8=$N$11:$N$130)*($E$11:$E$130=$R11)*($C$11:$C$130=1),ROW($K$11:$K$130)-ROW(INDEX($K$11:$K$130,1,1))+1),1))),"")</f>
        <v/>
      </c>
      <c r="BX11" s="230" t="str">
        <f t="array" ref="BX11">IFERROR(IF(LEN($R11)=0,"",INDEX($K$11:$K$130,SMALL(IF((BX$8=$N$11:$N$130)*($E$11:$E$130=$R11)*($C$11:$C$130=1),ROW($K$11:$K$130)-ROW(INDEX($K$11:$K$130,1,1))+1),1))),"")</f>
        <v/>
      </c>
      <c r="BY11" s="230" t="str">
        <f t="array" ref="BY11">IFERROR(IF(LEN($R11)=0,"",INDEX($K$11:$K$130,SMALL(IF((BY$8=$N$11:$N$130)*($E$11:$E$130=$R11)*($C$11:$C$130=1),ROW($K$11:$K$130)-ROW(INDEX($K$11:$K$130,1,1))+1),1))),"")</f>
        <v/>
      </c>
      <c r="BZ11" s="230" t="str">
        <f t="array" ref="BZ11">IFERROR(IF(LEN($R11)=0,"",INDEX($K$11:$K$130,SMALL(IF((BZ$8=$N$11:$N$130)*($E$11:$E$130=$R11)*($C$11:$C$130=1),ROW($K$11:$K$130)-ROW(INDEX($K$11:$K$130,1,1))+1),1))),"")</f>
        <v/>
      </c>
      <c r="CA11" s="230" t="str">
        <f t="array" ref="CA11">IFERROR(IF(LEN($R11)=0,"",INDEX($K$11:$K$130,SMALL(IF((CA$8=$N$11:$N$130)*($E$11:$E$130=$R11)*($C$11:$C$130=1),ROW($K$11:$K$130)-ROW(INDEX($K$11:$K$130,1,1))+1),1))),"")</f>
        <v/>
      </c>
      <c r="CB11" s="230" t="str">
        <f t="array" ref="CB11">IFERROR(IF(LEN($R11)=0,"",INDEX($K$11:$K$130,SMALL(IF((CB$8=$N$11:$N$130)*($E$11:$E$130=$R11)*($C$11:$C$130=1),ROW($K$11:$K$130)-ROW(INDEX($K$11:$K$130,1,1))+1),1))),"")</f>
        <v>Paid</v>
      </c>
      <c r="CC11" s="230" t="str">
        <f t="array" ref="CC11">IFERROR(IF(LEN($R11)=0,"",INDEX($K$11:$K$130,SMALL(IF((CC$8=$N$11:$N$130)*($E$11:$E$130=$R11)*($C$11:$C$130=1),ROW($K$11:$K$130)-ROW(INDEX($K$11:$K$130,1,1))+1),1))),"")</f>
        <v/>
      </c>
      <c r="CD11" s="11"/>
      <c r="CE11" s="79">
        <f>IF(OR(Dashboard!$D$7="",Dashboard!$D$7="ALL"),1,IF(Dashboard!$D$7=I11,1,0))</f>
        <v>1</v>
      </c>
      <c r="CF11" s="80">
        <f>IF(OR(Dashboard!$G$7="",Dashboard!$G$7="ALL"),1,IF(Dashboard!$G$7=Calc!D11,1,0))</f>
        <v>1</v>
      </c>
      <c r="CG11" s="14">
        <f>IFERROR(CE11*CF11,0)</f>
        <v>1</v>
      </c>
      <c r="CH11" s="79">
        <f>IF(OR(Calendar!$I$5="",Calendar!$I$5="ALL"),1,IF(Calendar!$I$5=Calc!D11,1,0))</f>
        <v>1</v>
      </c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2" t="str">
        <f>IF(Menu!G10="","",Menu!G10)</f>
        <v>Utilities</v>
      </c>
      <c r="CZ11" s="12">
        <f t="shared" ref="CZ11:CZ25" si="3">IFERROR(IF(CY11="","",SUMIFS($J$11:$J$130,$CE$11:$CE$130,1,$D$11:$D$130,CY11)),"")</f>
        <v>2770</v>
      </c>
      <c r="DA11" s="12" t="str">
        <f>INDEX($CY$11:$CY$25, MATCH(DB11, $DC$11:$DC$25, 0))</f>
        <v>Utilities</v>
      </c>
      <c r="DB11" s="231">
        <f>LARGE($DC$11:$DC$25,1)</f>
        <v>2770.0001099999999</v>
      </c>
      <c r="DC11" s="12">
        <f>IFERROR(CZ11 + ROW() / 100000,"")</f>
        <v>2770.0001099999999</v>
      </c>
      <c r="DD11" s="11"/>
      <c r="DE11" s="11"/>
      <c r="DF11" s="11"/>
      <c r="DG11" s="11"/>
      <c r="DH11" s="11"/>
      <c r="DI11" s="11"/>
      <c r="DJ11" s="11"/>
      <c r="DK11" s="11"/>
    </row>
    <row r="12" spans="2:117" ht="15" customHeight="1" x14ac:dyDescent="0.25">
      <c r="B12" s="59">
        <v>1</v>
      </c>
      <c r="C12" s="59">
        <f>IFERROR(IF(INDEX(Bills!$C$6:$C$15,B12,1)="",0,1),"")</f>
        <v>1</v>
      </c>
      <c r="D12" s="227" t="str">
        <f>IFERROR(IF($C12=1,INDEX(Bills!$B$6:$AB$15,$B12,D$9),""),"")</f>
        <v>Utilities</v>
      </c>
      <c r="E12" s="227" t="str">
        <f>IFERROR(IF($C12=1,INDEX(Bills!$B$6:$AB$15,$B12,E$9),""),"")</f>
        <v>Electricity</v>
      </c>
      <c r="F12" s="227">
        <f t="array" ref="F12">IFERROR(IF($C12=1, INDEX($DG$13:$DG$43, MATCH(INDEX(Bills!$B$6:$AB$15, $B12, F$9), $DF$13:$DF$43, 0)), ""), "")</f>
        <v>1</v>
      </c>
      <c r="G12" s="227" t="str">
        <f t="array" ref="G12">IFERROR(IF($C12=1,INDEX($CV$14:$CV$25,IF(MOD(ROW(A2),12)=0,12,MOD(ROW(A2),12)),1),""),"")</f>
        <v>February</v>
      </c>
      <c r="H12" s="227">
        <f t="array" ref="H12">IFERROR(IF($C12=1,YEAR(INDEX($CU$14:$CU$25,IF(MOD(ROW(A2),12)=0,12,MOD(ROW(A2),12)),1)),""),"")</f>
        <v>2024</v>
      </c>
      <c r="I12" s="227" t="str">
        <f t="array" ref="I12">IFERROR(IF($C12=1,INDEX($CW$14:$CW$25,IF(MOD(ROW(A2),12)=0,12,MOD(ROW(A2),12)),1),""),"")</f>
        <v>Feb-2024</v>
      </c>
      <c r="J12" s="227">
        <f t="array" ref="J12">IFERROR(IF($C12=1,INDEX(Bills!$B$6:$AB$15,B12,MATCH(INDEX($CW$14:$CW$25,IF(MOD(ROW(A2),12)=0,12,MOD(ROW(A2),12)),1),Bills!$E$5:$AB$5,0)+3),""),"")</f>
        <v>120</v>
      </c>
      <c r="K12" s="227" t="str">
        <f t="array" ref="K12">IFERROR(IF($C12=1,IF(INDEX(Bills!$B$6:$AB$15,B12,MATCH(INDEX($CW$14:$CW$25,IF(MOD(ROW(A2),12)=0,12,MOD(ROW(A2),12)),1),Bills!$E$5:$AB$5,0)+4)=$DM$13,"Paid","Unpaid"),""),"")</f>
        <v>Paid</v>
      </c>
      <c r="L12" s="12">
        <f t="shared" ref="L12:L74" si="4">IFERROR(IF($C12=1,INDEX($CP$14:$CQ$25,MATCH(G12,$CQ$14:$CQ$25,0),1),""),"")</f>
        <v>2</v>
      </c>
      <c r="M12" s="12">
        <f t="shared" ref="M12:M75" si="5">IFERROR(IF($C12=1,F12,""),"")</f>
        <v>1</v>
      </c>
      <c r="N12" s="228">
        <f t="shared" si="2"/>
        <v>45323</v>
      </c>
      <c r="O12" s="12" t="str">
        <f>IFERROR(IF(C12&lt;&gt;1,"",IF(Menu!$I$13="",IF(OR(Calendar!$I$7="",Calendar!$I$7=$CM$17),E12,IF(Calendar!$I$7=$CM$18,E12 &amp; " - " &amp;J12,D12 &amp; " - " &amp;J12)),IF(OR(Calendar!$I$7="",Calendar!$I$7=$CM$17),E12,IF(Calendar!$I$7=$CM$18,E12 &amp; " - " &amp;Menu!$I$13 &amp;J12,D12 &amp; " - " &amp;Menu!$I$13  &amp;J12)))),"")</f>
        <v>Utilities - $120</v>
      </c>
      <c r="P12" s="11"/>
      <c r="Q12" s="17">
        <v>2</v>
      </c>
      <c r="R12" s="229" t="str">
        <f>IFERROR(IF(INDEX(Bills!$C$6:$C$105,$Q12,$R$9)="","",INDEX(Bills!$C$6:$C$105,$Q12,$R$9)),"")</f>
        <v>Water</v>
      </c>
      <c r="S12" s="230" t="str">
        <f t="array" ref="S12">IFERROR(IF(LEN($R12)=0,"",INDEX($K$11:$K$130,SMALL(IF((S$8=$N$11:$N$130)*($E$11:$E$130=$R12)*($C$11:$C$130=1),ROW($K$11:$K$130)-ROW(INDEX($K$11:$K$130,1,1))+1),1))),"")</f>
        <v/>
      </c>
      <c r="T12" s="230" t="str">
        <f t="array" ref="T12">IFERROR(IF(LEN($R12)=0,"",INDEX($K$11:$K$130,SMALL(IF((T$8=$N$11:$N$130)*($E$11:$E$130=$R12)*($C$11:$C$130=1),ROW($K$11:$K$130)-ROW(INDEX($K$11:$K$130,1,1))+1),1))),"")</f>
        <v/>
      </c>
      <c r="U12" s="230" t="str">
        <f t="array" ref="U12">IFERROR(IF(LEN($R12)=0,"",INDEX($K$11:$K$130,SMALL(IF((U$8=$N$11:$N$130)*($E$11:$E$130=$R12)*($C$11:$C$130=1),ROW($K$11:$K$130)-ROW(INDEX($K$11:$K$130,1,1))+1),1))),"")</f>
        <v/>
      </c>
      <c r="V12" s="230" t="str">
        <f t="array" ref="V12">IFERROR(IF(LEN($R12)=0,"",INDEX($K$11:$K$130,SMALL(IF((V$8=$N$11:$N$130)*($E$11:$E$130=$R12)*($C$11:$C$130=1),ROW($K$11:$K$130)-ROW(INDEX($K$11:$K$130,1,1))+1),1))),"")</f>
        <v/>
      </c>
      <c r="W12" s="230" t="str">
        <f t="array" ref="W12">IFERROR(IF(LEN($R12)=0,"",INDEX($K$11:$K$130,SMALL(IF((W$8=$N$11:$N$130)*($E$11:$E$130=$R12)*($C$11:$C$130=1),ROW($K$11:$K$130)-ROW(INDEX($K$11:$K$130,1,1))+1),1))),"")</f>
        <v>Paid</v>
      </c>
      <c r="X12" s="230" t="str">
        <f t="array" ref="X12">IFERROR(IF(LEN($R12)=0,"",INDEX($K$11:$K$130,SMALL(IF((X$8=$N$11:$N$130)*($E$11:$E$130=$R12)*($C$11:$C$130=1),ROW($K$11:$K$130)-ROW(INDEX($K$11:$K$130,1,1))+1),1))),"")</f>
        <v/>
      </c>
      <c r="Y12" s="230" t="str">
        <f t="array" ref="Y12">IFERROR(IF(LEN($R12)=0,"",INDEX($K$11:$K$130,SMALL(IF((Y$8=$N$11:$N$130)*($E$11:$E$130=$R12)*($C$11:$C$130=1),ROW($K$11:$K$130)-ROW(INDEX($K$11:$K$130,1,1))+1),1))),"")</f>
        <v/>
      </c>
      <c r="Z12" s="230" t="str">
        <f t="array" ref="Z12">IFERROR(IF(LEN($R12)=0,"",INDEX($K$11:$K$130,SMALL(IF((Z$8=$N$11:$N$130)*($E$11:$E$130=$R12)*($C$11:$C$130=1),ROW($K$11:$K$130)-ROW(INDEX($K$11:$K$130,1,1))+1),1))),"")</f>
        <v/>
      </c>
      <c r="AA12" s="230" t="str">
        <f t="array" ref="AA12">IFERROR(IF(LEN($R12)=0,"",INDEX($K$11:$K$130,SMALL(IF((AA$8=$N$11:$N$130)*($E$11:$E$130=$R12)*($C$11:$C$130=1),ROW($K$11:$K$130)-ROW(INDEX($K$11:$K$130,1,1))+1),1))),"")</f>
        <v/>
      </c>
      <c r="AB12" s="230" t="str">
        <f t="array" ref="AB12">IFERROR(IF(LEN($R12)=0,"",INDEX($K$11:$K$130,SMALL(IF((AB$8=$N$11:$N$130)*($E$11:$E$130=$R12)*($C$11:$C$130=1),ROW($K$11:$K$130)-ROW(INDEX($K$11:$K$130,1,1))+1),1))),"")</f>
        <v/>
      </c>
      <c r="AC12" s="230" t="str">
        <f t="array" ref="AC12">IFERROR(IF(LEN($R12)=0,"",INDEX($K$11:$K$130,SMALL(IF((AC$8=$N$11:$N$130)*($E$11:$E$130=$R12)*($C$11:$C$130=1),ROW($K$11:$K$130)-ROW(INDEX($K$11:$K$130,1,1))+1),1))),"")</f>
        <v/>
      </c>
      <c r="AD12" s="230" t="str">
        <f t="array" ref="AD12">IFERROR(IF(LEN($R12)=0,"",INDEX($K$11:$K$130,SMALL(IF((AD$8=$N$11:$N$130)*($E$11:$E$130=$R12)*($C$11:$C$130=1),ROW($K$11:$K$130)-ROW(INDEX($K$11:$K$130,1,1))+1),1))),"")</f>
        <v/>
      </c>
      <c r="AE12" s="230" t="str">
        <f t="array" ref="AE12">IFERROR(IF(LEN($R12)=0,"",INDEX($K$11:$K$130,SMALL(IF((AE$8=$N$11:$N$130)*($E$11:$E$130=$R12)*($C$11:$C$130=1),ROW($K$11:$K$130)-ROW(INDEX($K$11:$K$130,1,1))+1),1))),"")</f>
        <v/>
      </c>
      <c r="AF12" s="230" t="str">
        <f t="array" ref="AF12">IFERROR(IF(LEN($R12)=0,"",INDEX($K$11:$K$130,SMALL(IF((AF$8=$N$11:$N$130)*($E$11:$E$130=$R12)*($C$11:$C$130=1),ROW($K$11:$K$130)-ROW(INDEX($K$11:$K$130,1,1))+1),1))),"")</f>
        <v/>
      </c>
      <c r="AG12" s="230" t="str">
        <f t="array" ref="AG12">IFERROR(IF(LEN($R12)=0,"",INDEX($K$11:$K$130,SMALL(IF((AG$8=$N$11:$N$130)*($E$11:$E$130=$R12)*($C$11:$C$130=1),ROW($K$11:$K$130)-ROW(INDEX($K$11:$K$130,1,1))+1),1))),"")</f>
        <v/>
      </c>
      <c r="AH12" s="230" t="str">
        <f t="array" ref="AH12">IFERROR(IF(LEN($R12)=0,"",INDEX($K$11:$K$130,SMALL(IF((AH$8=$N$11:$N$130)*($E$11:$E$130=$R12)*($C$11:$C$130=1),ROW($K$11:$K$130)-ROW(INDEX($K$11:$K$130,1,1))+1),1))),"")</f>
        <v/>
      </c>
      <c r="AI12" s="230" t="str">
        <f t="array" ref="AI12">IFERROR(IF(LEN($R12)=0,"",INDEX($K$11:$K$130,SMALL(IF((AI$8=$N$11:$N$130)*($E$11:$E$130=$R12)*($C$11:$C$130=1),ROW($K$11:$K$130)-ROW(INDEX($K$11:$K$130,1,1))+1),1))),"")</f>
        <v/>
      </c>
      <c r="AJ12" s="230" t="str">
        <f t="array" ref="AJ12">IFERROR(IF(LEN($R12)=0,"",INDEX($K$11:$K$130,SMALL(IF((AJ$8=$N$11:$N$130)*($E$11:$E$130=$R12)*($C$11:$C$130=1),ROW($K$11:$K$130)-ROW(INDEX($K$11:$K$130,1,1))+1),1))),"")</f>
        <v/>
      </c>
      <c r="AK12" s="230" t="str">
        <f t="array" ref="AK12">IFERROR(IF(LEN($R12)=0,"",INDEX($K$11:$K$130,SMALL(IF((AK$8=$N$11:$N$130)*($E$11:$E$130=$R12)*($C$11:$C$130=1),ROW($K$11:$K$130)-ROW(INDEX($K$11:$K$130,1,1))+1),1))),"")</f>
        <v/>
      </c>
      <c r="AL12" s="230" t="str">
        <f t="array" ref="AL12">IFERROR(IF(LEN($R12)=0,"",INDEX($K$11:$K$130,SMALL(IF((AL$8=$N$11:$N$130)*($E$11:$E$130=$R12)*($C$11:$C$130=1),ROW($K$11:$K$130)-ROW(INDEX($K$11:$K$130,1,1))+1),1))),"")</f>
        <v/>
      </c>
      <c r="AM12" s="230" t="str">
        <f t="array" ref="AM12">IFERROR(IF(LEN($R12)=0,"",INDEX($K$11:$K$130,SMALL(IF((AM$8=$N$11:$N$130)*($E$11:$E$130=$R12)*($C$11:$C$130=1),ROW($K$11:$K$130)-ROW(INDEX($K$11:$K$130,1,1))+1),1))),"")</f>
        <v/>
      </c>
      <c r="AN12" s="230" t="str">
        <f t="array" ref="AN12">IFERROR(IF(LEN($R12)=0,"",INDEX($K$11:$K$130,SMALL(IF((AN$8=$N$11:$N$130)*($E$11:$E$130=$R12)*($C$11:$C$130=1),ROW($K$11:$K$130)-ROW(INDEX($K$11:$K$130,1,1))+1),1))),"")</f>
        <v/>
      </c>
      <c r="AO12" s="230" t="str">
        <f t="array" ref="AO12">IFERROR(IF(LEN($R12)=0,"",INDEX($K$11:$K$130,SMALL(IF((AO$8=$N$11:$N$130)*($E$11:$E$130=$R12)*($C$11:$C$130=1),ROW($K$11:$K$130)-ROW(INDEX($K$11:$K$130,1,1))+1),1))),"")</f>
        <v/>
      </c>
      <c r="AP12" s="230" t="str">
        <f t="array" ref="AP12">IFERROR(IF(LEN($R12)=0,"",INDEX($K$11:$K$130,SMALL(IF((AP$8=$N$11:$N$130)*($E$11:$E$130=$R12)*($C$11:$C$130=1),ROW($K$11:$K$130)-ROW(INDEX($K$11:$K$130,1,1))+1),1))),"")</f>
        <v/>
      </c>
      <c r="AQ12" s="230" t="str">
        <f t="array" ref="AQ12">IFERROR(IF(LEN($R12)=0,"",INDEX($K$11:$K$130,SMALL(IF((AQ$8=$N$11:$N$130)*($E$11:$E$130=$R12)*($C$11:$C$130=1),ROW($K$11:$K$130)-ROW(INDEX($K$11:$K$130,1,1))+1),1))),"")</f>
        <v/>
      </c>
      <c r="AR12" s="230" t="str">
        <f t="array" ref="AR12">IFERROR(IF(LEN($R12)=0,"",INDEX($K$11:$K$130,SMALL(IF((AR$8=$N$11:$N$130)*($E$11:$E$130=$R12)*($C$11:$C$130=1),ROW($K$11:$K$130)-ROW(INDEX($K$11:$K$130,1,1))+1),1))),"")</f>
        <v/>
      </c>
      <c r="AS12" s="230" t="str">
        <f t="array" ref="AS12">IFERROR(IF(LEN($R12)=0,"",INDEX($K$11:$K$130,SMALL(IF((AS$8=$N$11:$N$130)*($E$11:$E$130=$R12)*($C$11:$C$130=1),ROW($K$11:$K$130)-ROW(INDEX($K$11:$K$130,1,1))+1),1))),"")</f>
        <v/>
      </c>
      <c r="AT12" s="230" t="str">
        <f t="array" ref="AT12">IFERROR(IF(LEN($R12)=0,"",INDEX($K$11:$K$130,SMALL(IF((AT$8=$N$11:$N$130)*($E$11:$E$130=$R12)*($C$11:$C$130=1),ROW($K$11:$K$130)-ROW(INDEX($K$11:$K$130,1,1))+1),1))),"")</f>
        <v/>
      </c>
      <c r="AU12" s="230" t="str">
        <f t="array" ref="AU12">IFERROR(IF(LEN($R12)=0,"",INDEX($K$11:$K$130,SMALL(IF((AU$8=$N$11:$N$130)*($E$11:$E$130=$R12)*($C$11:$C$130=1),ROW($K$11:$K$130)-ROW(INDEX($K$11:$K$130,1,1))+1),1))),"")</f>
        <v/>
      </c>
      <c r="AV12" s="230" t="str">
        <f t="array" ref="AV12">IFERROR(IF(LEN($R12)=0,"",INDEX($K$11:$K$130,SMALL(IF((AV$8=$N$11:$N$130)*($E$11:$E$130=$R12)*($C$11:$C$130=1),ROW($K$11:$K$130)-ROW(INDEX($K$11:$K$130,1,1))+1),1))),"")</f>
        <v/>
      </c>
      <c r="AW12" s="230" t="str">
        <f t="array" ref="AW12">IFERROR(IF(LEN($R12)=0,"",INDEX($K$11:$K$130,SMALL(IF((AW$8=$N$11:$N$130)*($E$11:$E$130=$R12)*($C$11:$C$130=1),ROW($K$11:$K$130)-ROW(INDEX($K$11:$K$130,1,1))+1),1))),"")</f>
        <v/>
      </c>
      <c r="AX12" s="43"/>
      <c r="AY12" s="230" t="str">
        <f t="array" ref="AY12">IFERROR(IF(LEN($R12)=0,"",INDEX($K$11:$K$130,SMALL(IF((AY$8=$N$11:$N$130)*($E$11:$E$130=$R12)*($C$11:$C$130=1),ROW($K$11:$K$130)-ROW(INDEX($K$11:$K$130,1,1))+1),1))),"")</f>
        <v/>
      </c>
      <c r="AZ12" s="230" t="str">
        <f t="array" ref="AZ12">IFERROR(IF(LEN($R12)=0,"",INDEX($K$11:$K$130,SMALL(IF((AZ$8=$N$11:$N$130)*($E$11:$E$130=$R12)*($C$11:$C$130=1),ROW($K$11:$K$130)-ROW(INDEX($K$11:$K$130,1,1))+1),1))),"")</f>
        <v/>
      </c>
      <c r="BA12" s="230" t="str">
        <f t="array" ref="BA12">IFERROR(IF(LEN($R12)=0,"",INDEX($K$11:$K$130,SMALL(IF((BA$8=$N$11:$N$130)*($E$11:$E$130=$R12)*($C$11:$C$130=1),ROW($K$11:$K$130)-ROW(INDEX($K$11:$K$130,1,1))+1),1))),"")</f>
        <v/>
      </c>
      <c r="BB12" s="230" t="str">
        <f t="array" ref="BB12">IFERROR(IF(LEN($R12)=0,"",INDEX($K$11:$K$130,SMALL(IF((BB$8=$N$11:$N$130)*($E$11:$E$130=$R12)*($C$11:$C$130=1),ROW($K$11:$K$130)-ROW(INDEX($K$11:$K$130,1,1))+1),1))),"")</f>
        <v/>
      </c>
      <c r="BC12" s="230" t="str">
        <f t="array" ref="BC12">IFERROR(IF(LEN($R12)=0,"",INDEX($K$11:$K$130,SMALL(IF((BC$8=$N$11:$N$130)*($E$11:$E$130=$R12)*($C$11:$C$130=1),ROW($K$11:$K$130)-ROW(INDEX($K$11:$K$130,1,1))+1),1))),"")</f>
        <v>Paid</v>
      </c>
      <c r="BD12" s="230" t="str">
        <f t="array" ref="BD12">IFERROR(IF(LEN($R12)=0,"",INDEX($K$11:$K$130,SMALL(IF((BD$8=$N$11:$N$130)*($E$11:$E$130=$R12)*($C$11:$C$130=1),ROW($K$11:$K$130)-ROW(INDEX($K$11:$K$130,1,1))+1),1))),"")</f>
        <v/>
      </c>
      <c r="BE12" s="230" t="str">
        <f t="array" ref="BE12">IFERROR(IF(LEN($R12)=0,"",INDEX($K$11:$K$130,SMALL(IF((BE$8=$N$11:$N$130)*($E$11:$E$130=$R12)*($C$11:$C$130=1),ROW($K$11:$K$130)-ROW(INDEX($K$11:$K$130,1,1))+1),1))),"")</f>
        <v/>
      </c>
      <c r="BF12" s="230" t="str">
        <f t="array" ref="BF12">IFERROR(IF(LEN($R12)=0,"",INDEX($K$11:$K$130,SMALL(IF((BF$8=$N$11:$N$130)*($E$11:$E$130=$R12)*($C$11:$C$130=1),ROW($K$11:$K$130)-ROW(INDEX($K$11:$K$130,1,1))+1),1))),"")</f>
        <v/>
      </c>
      <c r="BG12" s="230" t="str">
        <f t="array" ref="BG12">IFERROR(IF(LEN($R12)=0,"",INDEX($K$11:$K$130,SMALL(IF((BG$8=$N$11:$N$130)*($E$11:$E$130=$R12)*($C$11:$C$130=1),ROW($K$11:$K$130)-ROW(INDEX($K$11:$K$130,1,1))+1),1))),"")</f>
        <v/>
      </c>
      <c r="BH12" s="230" t="str">
        <f t="array" ref="BH12">IFERROR(IF(LEN($R12)=0,"",INDEX($K$11:$K$130,SMALL(IF((BH$8=$N$11:$N$130)*($E$11:$E$130=$R12)*($C$11:$C$130=1),ROW($K$11:$K$130)-ROW(INDEX($K$11:$K$130,1,1))+1),1))),"")</f>
        <v/>
      </c>
      <c r="BI12" s="230" t="str">
        <f t="array" ref="BI12">IFERROR(IF(LEN($R12)=0,"",INDEX($K$11:$K$130,SMALL(IF((BI$8=$N$11:$N$130)*($E$11:$E$130=$R12)*($C$11:$C$130=1),ROW($K$11:$K$130)-ROW(INDEX($K$11:$K$130,1,1))+1),1))),"")</f>
        <v/>
      </c>
      <c r="BJ12" s="230" t="str">
        <f t="array" ref="BJ12">IFERROR(IF(LEN($R12)=0,"",INDEX($K$11:$K$130,SMALL(IF((BJ$8=$N$11:$N$130)*($E$11:$E$130=$R12)*($C$11:$C$130=1),ROW($K$11:$K$130)-ROW(INDEX($K$11:$K$130,1,1))+1),1))),"")</f>
        <v/>
      </c>
      <c r="BK12" s="230" t="str">
        <f t="array" ref="BK12">IFERROR(IF(LEN($R12)=0,"",INDEX($K$11:$K$130,SMALL(IF((BK$8=$N$11:$N$130)*($E$11:$E$130=$R12)*($C$11:$C$130=1),ROW($K$11:$K$130)-ROW(INDEX($K$11:$K$130,1,1))+1),1))),"")</f>
        <v/>
      </c>
      <c r="BL12" s="230" t="str">
        <f t="array" ref="BL12">IFERROR(IF(LEN($R12)=0,"",INDEX($K$11:$K$130,SMALL(IF((BL$8=$N$11:$N$130)*($E$11:$E$130=$R12)*($C$11:$C$130=1),ROW($K$11:$K$130)-ROW(INDEX($K$11:$K$130,1,1))+1),1))),"")</f>
        <v/>
      </c>
      <c r="BM12" s="230" t="str">
        <f t="array" ref="BM12">IFERROR(IF(LEN($R12)=0,"",INDEX($K$11:$K$130,SMALL(IF((BM$8=$N$11:$N$130)*($E$11:$E$130=$R12)*($C$11:$C$130=1),ROW($K$11:$K$130)-ROW(INDEX($K$11:$K$130,1,1))+1),1))),"")</f>
        <v/>
      </c>
      <c r="BN12" s="230" t="str">
        <f t="array" ref="BN12">IFERROR(IF(LEN($R12)=0,"",INDEX($K$11:$K$130,SMALL(IF((BN$8=$N$11:$N$130)*($E$11:$E$130=$R12)*($C$11:$C$130=1),ROW($K$11:$K$130)-ROW(INDEX($K$11:$K$130,1,1))+1),1))),"")</f>
        <v/>
      </c>
      <c r="BO12" s="230" t="str">
        <f t="array" ref="BO12">IFERROR(IF(LEN($R12)=0,"",INDEX($K$11:$K$130,SMALL(IF((BO$8=$N$11:$N$130)*($E$11:$E$130=$R12)*($C$11:$C$130=1),ROW($K$11:$K$130)-ROW(INDEX($K$11:$K$130,1,1))+1),1))),"")</f>
        <v/>
      </c>
      <c r="BP12" s="230" t="str">
        <f t="array" ref="BP12">IFERROR(IF(LEN($R12)=0,"",INDEX($K$11:$K$130,SMALL(IF((BP$8=$N$11:$N$130)*($E$11:$E$130=$R12)*($C$11:$C$130=1),ROW($K$11:$K$130)-ROW(INDEX($K$11:$K$130,1,1))+1),1))),"")</f>
        <v/>
      </c>
      <c r="BQ12" s="230" t="str">
        <f t="array" ref="BQ12">IFERROR(IF(LEN($R12)=0,"",INDEX($K$11:$K$130,SMALL(IF((BQ$8=$N$11:$N$130)*($E$11:$E$130=$R12)*($C$11:$C$130=1),ROW($K$11:$K$130)-ROW(INDEX($K$11:$K$130,1,1))+1),1))),"")</f>
        <v/>
      </c>
      <c r="BR12" s="230" t="str">
        <f t="array" ref="BR12">IFERROR(IF(LEN($R12)=0,"",INDEX($K$11:$K$130,SMALL(IF((BR$8=$N$11:$N$130)*($E$11:$E$130=$R12)*($C$11:$C$130=1),ROW($K$11:$K$130)-ROW(INDEX($K$11:$K$130,1,1))+1),1))),"")</f>
        <v/>
      </c>
      <c r="BS12" s="230" t="str">
        <f t="array" ref="BS12">IFERROR(IF(LEN($R12)=0,"",INDEX($K$11:$K$130,SMALL(IF((BS$8=$N$11:$N$130)*($E$11:$E$130=$R12)*($C$11:$C$130=1),ROW($K$11:$K$130)-ROW(INDEX($K$11:$K$130,1,1))+1),1))),"")</f>
        <v/>
      </c>
      <c r="BT12" s="230" t="str">
        <f t="array" ref="BT12">IFERROR(IF(LEN($R12)=0,"",INDEX($K$11:$K$130,SMALL(IF((BT$8=$N$11:$N$130)*($E$11:$E$130=$R12)*($C$11:$C$130=1),ROW($K$11:$K$130)-ROW(INDEX($K$11:$K$130,1,1))+1),1))),"")</f>
        <v/>
      </c>
      <c r="BU12" s="230" t="str">
        <f t="array" ref="BU12">IFERROR(IF(LEN($R12)=0,"",INDEX($K$11:$K$130,SMALL(IF((BU$8=$N$11:$N$130)*($E$11:$E$130=$R12)*($C$11:$C$130=1),ROW($K$11:$K$130)-ROW(INDEX($K$11:$K$130,1,1))+1),1))),"")</f>
        <v/>
      </c>
      <c r="BV12" s="230" t="str">
        <f t="array" ref="BV12">IFERROR(IF(LEN($R12)=0,"",INDEX($K$11:$K$130,SMALL(IF((BV$8=$N$11:$N$130)*($E$11:$E$130=$R12)*($C$11:$C$130=1),ROW($K$11:$K$130)-ROW(INDEX($K$11:$K$130,1,1))+1),1))),"")</f>
        <v/>
      </c>
      <c r="BW12" s="230" t="str">
        <f t="array" ref="BW12">IFERROR(IF(LEN($R12)=0,"",INDEX($K$11:$K$130,SMALL(IF((BW$8=$N$11:$N$130)*($E$11:$E$130=$R12)*($C$11:$C$130=1),ROW($K$11:$K$130)-ROW(INDEX($K$11:$K$130,1,1))+1),1))),"")</f>
        <v/>
      </c>
      <c r="BX12" s="230" t="str">
        <f t="array" ref="BX12">IFERROR(IF(LEN($R12)=0,"",INDEX($K$11:$K$130,SMALL(IF((BX$8=$N$11:$N$130)*($E$11:$E$130=$R12)*($C$11:$C$130=1),ROW($K$11:$K$130)-ROW(INDEX($K$11:$K$130,1,1))+1),1))),"")</f>
        <v/>
      </c>
      <c r="BY12" s="230" t="str">
        <f t="array" ref="BY12">IFERROR(IF(LEN($R12)=0,"",INDEX($K$11:$K$130,SMALL(IF((BY$8=$N$11:$N$130)*($E$11:$E$130=$R12)*($C$11:$C$130=1),ROW($K$11:$K$130)-ROW(INDEX($K$11:$K$130,1,1))+1),1))),"")</f>
        <v/>
      </c>
      <c r="BZ12" s="230" t="str">
        <f t="array" ref="BZ12">IFERROR(IF(LEN($R12)=0,"",INDEX($K$11:$K$130,SMALL(IF((BZ$8=$N$11:$N$130)*($E$11:$E$130=$R12)*($C$11:$C$130=1),ROW($K$11:$K$130)-ROW(INDEX($K$11:$K$130,1,1))+1),1))),"")</f>
        <v/>
      </c>
      <c r="CA12" s="230" t="str">
        <f t="array" ref="CA12">IFERROR(IF(LEN($R12)=0,"",INDEX($K$11:$K$130,SMALL(IF((CA$8=$N$11:$N$130)*($E$11:$E$130=$R12)*($C$11:$C$130=1),ROW($K$11:$K$130)-ROW(INDEX($K$11:$K$130,1,1))+1),1))),"")</f>
        <v/>
      </c>
      <c r="CB12" s="230" t="str">
        <f t="array" ref="CB12">IFERROR(IF(LEN($R12)=0,"",INDEX($K$11:$K$130,SMALL(IF((CB$8=$N$11:$N$130)*($E$11:$E$130=$R12)*($C$11:$C$130=1),ROW($K$11:$K$130)-ROW(INDEX($K$11:$K$130,1,1))+1),1))),"")</f>
        <v/>
      </c>
      <c r="CC12" s="230" t="str">
        <f t="array" ref="CC12">IFERROR(IF(LEN($R12)=0,"",INDEX($K$11:$K$130,SMALL(IF((CC$8=$N$11:$N$130)*($E$11:$E$130=$R12)*($C$11:$C$130=1),ROW($K$11:$K$130)-ROW(INDEX($K$11:$K$130,1,1))+1),1))),"")</f>
        <v/>
      </c>
      <c r="CD12" s="11"/>
      <c r="CE12" s="79">
        <f>IF(OR(Dashboard!$D$7="",Dashboard!$D$7="ALL"),1,IF(Dashboard!$D$7=I12,1,0))</f>
        <v>1</v>
      </c>
      <c r="CF12" s="80">
        <f>IF(OR(Dashboard!$G$7="",Dashboard!$G$7="ALL"),1,IF(Dashboard!$G$7=Calc!D12,1,0))</f>
        <v>1</v>
      </c>
      <c r="CG12" s="14">
        <f t="shared" ref="CG12:CG75" si="6">IFERROR(CE12*CF12,0)</f>
        <v>1</v>
      </c>
      <c r="CH12" s="79">
        <f>IF(OR(Calendar!$I$5="",Calendar!$I$5="ALL"),1,IF(Calendar!$I$5=Calc!D12,1,0))</f>
        <v>1</v>
      </c>
      <c r="CI12" s="56"/>
      <c r="CJ12" s="54" t="s">
        <v>58</v>
      </c>
      <c r="CK12" s="12">
        <f>IFERROR(Calendar!E5,"")</f>
        <v>2024</v>
      </c>
      <c r="CL12" s="11"/>
      <c r="CM12" s="23" t="s">
        <v>61</v>
      </c>
      <c r="CN12" s="12">
        <f>IFERROR(IF(CK13=12,CK12+1,CK12),"")</f>
        <v>2024</v>
      </c>
      <c r="CO12" s="11"/>
      <c r="CP12" s="20" t="s">
        <v>46</v>
      </c>
      <c r="CQ12" s="21"/>
      <c r="CR12" s="22"/>
      <c r="CS12" s="22"/>
      <c r="CT12" s="24" t="s">
        <v>87</v>
      </c>
      <c r="CU12" s="24" t="s">
        <v>52</v>
      </c>
      <c r="CV12" s="24" t="s">
        <v>10</v>
      </c>
      <c r="CW12" s="24" t="s">
        <v>86</v>
      </c>
      <c r="CX12" s="11"/>
      <c r="CY12" s="12" t="str">
        <f>IF(Menu!G11="","",Menu!G11)</f>
        <v>Subscriptions</v>
      </c>
      <c r="CZ12" s="12">
        <f t="shared" si="3"/>
        <v>540</v>
      </c>
      <c r="DA12" s="12" t="str">
        <f t="shared" ref="DA12:DA13" si="7">INDEX($CY$11:$CY$25, MATCH(DB12, $DC$11:$DC$25, 0))</f>
        <v>Subscriptions</v>
      </c>
      <c r="DB12" s="231">
        <f>LARGE($DC$11:$DC$25,2)</f>
        <v>540.00012000000004</v>
      </c>
      <c r="DC12" s="12">
        <f t="shared" ref="DC12:DC25" si="8">IFERROR(CZ12 + ROW() / 100000,"")</f>
        <v>540.00012000000004</v>
      </c>
      <c r="DD12" s="11"/>
      <c r="DE12" s="11"/>
      <c r="DF12" s="67"/>
      <c r="DG12" s="67" t="s">
        <v>52</v>
      </c>
      <c r="DH12" s="67" t="s">
        <v>10</v>
      </c>
      <c r="DI12" s="67" t="s">
        <v>9</v>
      </c>
      <c r="DJ12" s="11"/>
      <c r="DK12" s="59" t="s">
        <v>131</v>
      </c>
      <c r="DM12" s="59" t="s">
        <v>80</v>
      </c>
    </row>
    <row r="13" spans="2:117" ht="15" customHeight="1" x14ac:dyDescent="0.25">
      <c r="B13" s="59">
        <v>1</v>
      </c>
      <c r="C13" s="59">
        <f>IFERROR(IF(INDEX(Bills!$C$6:$C$15,B13,1)="",0,1),"")</f>
        <v>1</v>
      </c>
      <c r="D13" s="227" t="str">
        <f>IFERROR(IF($C13=1,INDEX(Bills!$B$6:$AB$15,$B13,D$9),""),"")</f>
        <v>Utilities</v>
      </c>
      <c r="E13" s="227" t="str">
        <f>IFERROR(IF($C13=1,INDEX(Bills!$B$6:$AB$15,$B13,E$9),""),"")</f>
        <v>Electricity</v>
      </c>
      <c r="F13" s="227">
        <f t="array" ref="F13">IFERROR(IF($C13=1, INDEX($DG$13:$DG$43, MATCH(INDEX(Bills!$B$6:$AB$15, $B13, F$9), $DF$13:$DF$43, 0)), ""), "")</f>
        <v>1</v>
      </c>
      <c r="G13" s="227" t="str">
        <f t="array" ref="G13">IFERROR(IF($C13=1,INDEX($CV$14:$CV$25,IF(MOD(ROW(A3),12)=0,12,MOD(ROW(A3),12)),1),""),"")</f>
        <v>March</v>
      </c>
      <c r="H13" s="227">
        <f t="array" ref="H13">IFERROR(IF($C13=1,YEAR(INDEX($CU$14:$CU$25,IF(MOD(ROW(A3),12)=0,12,MOD(ROW(A3),12)),1)),""),"")</f>
        <v>2024</v>
      </c>
      <c r="I13" s="227" t="str">
        <f t="array" ref="I13">IFERROR(IF($C13=1,INDEX($CW$14:$CW$25,IF(MOD(ROW(A3),12)=0,12,MOD(ROW(A3),12)),1),""),"")</f>
        <v>Mar-2024</v>
      </c>
      <c r="J13" s="227">
        <f t="array" ref="J13">IFERROR(IF($C13=1,INDEX(Bills!$B$6:$AB$15,B13,MATCH(INDEX($CW$14:$CW$25,IF(MOD(ROW(A3),12)=0,12,MOD(ROW(A3),12)),1),Bills!$E$5:$AB$5,0)+3),""),"")</f>
        <v>120</v>
      </c>
      <c r="K13" s="227" t="str">
        <f t="array" ref="K13">IFERROR(IF($C13=1,IF(INDEX(Bills!$B$6:$AB$15,B13,MATCH(INDEX($CW$14:$CW$25,IF(MOD(ROW(A3),12)=0,12,MOD(ROW(A3),12)),1),Bills!$E$5:$AB$5,0)+4)=$DM$13,"Paid","Unpaid"),""),"")</f>
        <v>Paid</v>
      </c>
      <c r="L13" s="12">
        <f t="shared" si="4"/>
        <v>3</v>
      </c>
      <c r="M13" s="12">
        <f t="shared" si="5"/>
        <v>1</v>
      </c>
      <c r="N13" s="228">
        <f t="shared" si="2"/>
        <v>45352</v>
      </c>
      <c r="O13" s="12" t="str">
        <f>IFERROR(IF(C13&lt;&gt;1,"",IF(Menu!$I$13="",IF(OR(Calendar!$I$7="",Calendar!$I$7=$CM$17),E13,IF(Calendar!$I$7=$CM$18,E13 &amp; " - " &amp;J13,D13 &amp; " - " &amp;J13)),IF(OR(Calendar!$I$7="",Calendar!$I$7=$CM$17),E13,IF(Calendar!$I$7=$CM$18,E13 &amp; " - " &amp;Menu!$I$13 &amp;J13,D13 &amp; " - " &amp;Menu!$I$13  &amp;J13)))),"")</f>
        <v>Utilities - $120</v>
      </c>
      <c r="P13" s="11"/>
      <c r="Q13" s="17">
        <v>3</v>
      </c>
      <c r="R13" s="229" t="str">
        <f>IFERROR(IF(INDEX(Bills!$C$6:$C$105,$Q13,$R$9)="","",INDEX(Bills!$C$6:$C$105,$Q13,$R$9)),"")</f>
        <v>Gas</v>
      </c>
      <c r="S13" s="230" t="str">
        <f t="array" ref="S13">IFERROR(IF(LEN($R13)=0,"",INDEX($K$11:$K$130,SMALL(IF((S$8=$N$11:$N$130)*($E$11:$E$130=$R13)*($C$11:$C$130=1),ROW($K$11:$K$130)-ROW(INDEX($K$11:$K$130,1,1))+1),1))),"")</f>
        <v/>
      </c>
      <c r="T13" s="230" t="str">
        <f t="array" ref="T13">IFERROR(IF(LEN($R13)=0,"",INDEX($K$11:$K$130,SMALL(IF((T$8=$N$11:$N$130)*($E$11:$E$130=$R13)*($C$11:$C$130=1),ROW($K$11:$K$130)-ROW(INDEX($K$11:$K$130,1,1))+1),1))),"")</f>
        <v/>
      </c>
      <c r="U13" s="230" t="str">
        <f t="array" ref="U13">IFERROR(IF(LEN($R13)=0,"",INDEX($K$11:$K$130,SMALL(IF((U$8=$N$11:$N$130)*($E$11:$E$130=$R13)*($C$11:$C$130=1),ROW($K$11:$K$130)-ROW(INDEX($K$11:$K$130,1,1))+1),1))),"")</f>
        <v/>
      </c>
      <c r="V13" s="230" t="str">
        <f t="array" ref="V13">IFERROR(IF(LEN($R13)=0,"",INDEX($K$11:$K$130,SMALL(IF((V$8=$N$11:$N$130)*($E$11:$E$130=$R13)*($C$11:$C$130=1),ROW($K$11:$K$130)-ROW(INDEX($K$11:$K$130,1,1))+1),1))),"")</f>
        <v/>
      </c>
      <c r="W13" s="230" t="str">
        <f t="array" ref="W13">IFERROR(IF(LEN($R13)=0,"",INDEX($K$11:$K$130,SMALL(IF((W$8=$N$11:$N$130)*($E$11:$E$130=$R13)*($C$11:$C$130=1),ROW($K$11:$K$130)-ROW(INDEX($K$11:$K$130,1,1))+1),1))),"")</f>
        <v/>
      </c>
      <c r="X13" s="230" t="str">
        <f t="array" ref="X13">IFERROR(IF(LEN($R13)=0,"",INDEX($K$11:$K$130,SMALL(IF((X$8=$N$11:$N$130)*($E$11:$E$130=$R13)*($C$11:$C$130=1),ROW($K$11:$K$130)-ROW(INDEX($K$11:$K$130,1,1))+1),1))),"")</f>
        <v/>
      </c>
      <c r="Y13" s="230" t="str">
        <f t="array" ref="Y13">IFERROR(IF(LEN($R13)=0,"",INDEX($K$11:$K$130,SMALL(IF((Y$8=$N$11:$N$130)*($E$11:$E$130=$R13)*($C$11:$C$130=1),ROW($K$11:$K$130)-ROW(INDEX($K$11:$K$130,1,1))+1),1))),"")</f>
        <v>Paid</v>
      </c>
      <c r="Z13" s="230" t="str">
        <f t="array" ref="Z13">IFERROR(IF(LEN($R13)=0,"",INDEX($K$11:$K$130,SMALL(IF((Z$8=$N$11:$N$130)*($E$11:$E$130=$R13)*($C$11:$C$130=1),ROW($K$11:$K$130)-ROW(INDEX($K$11:$K$130,1,1))+1),1))),"")</f>
        <v/>
      </c>
      <c r="AA13" s="230" t="str">
        <f t="array" ref="AA13">IFERROR(IF(LEN($R13)=0,"",INDEX($K$11:$K$130,SMALL(IF((AA$8=$N$11:$N$130)*($E$11:$E$130=$R13)*($C$11:$C$130=1),ROW($K$11:$K$130)-ROW(INDEX($K$11:$K$130,1,1))+1),1))),"")</f>
        <v/>
      </c>
      <c r="AB13" s="230" t="str">
        <f t="array" ref="AB13">IFERROR(IF(LEN($R13)=0,"",INDEX($K$11:$K$130,SMALL(IF((AB$8=$N$11:$N$130)*($E$11:$E$130=$R13)*($C$11:$C$130=1),ROW($K$11:$K$130)-ROW(INDEX($K$11:$K$130,1,1))+1),1))),"")</f>
        <v/>
      </c>
      <c r="AC13" s="230" t="str">
        <f t="array" ref="AC13">IFERROR(IF(LEN($R13)=0,"",INDEX($K$11:$K$130,SMALL(IF((AC$8=$N$11:$N$130)*($E$11:$E$130=$R13)*($C$11:$C$130=1),ROW($K$11:$K$130)-ROW(INDEX($K$11:$K$130,1,1))+1),1))),"")</f>
        <v/>
      </c>
      <c r="AD13" s="230" t="str">
        <f t="array" ref="AD13">IFERROR(IF(LEN($R13)=0,"",INDEX($K$11:$K$130,SMALL(IF((AD$8=$N$11:$N$130)*($E$11:$E$130=$R13)*($C$11:$C$130=1),ROW($K$11:$K$130)-ROW(INDEX($K$11:$K$130,1,1))+1),1))),"")</f>
        <v/>
      </c>
      <c r="AE13" s="230" t="str">
        <f t="array" ref="AE13">IFERROR(IF(LEN($R13)=0,"",INDEX($K$11:$K$130,SMALL(IF((AE$8=$N$11:$N$130)*($E$11:$E$130=$R13)*($C$11:$C$130=1),ROW($K$11:$K$130)-ROW(INDEX($K$11:$K$130,1,1))+1),1))),"")</f>
        <v/>
      </c>
      <c r="AF13" s="230" t="str">
        <f t="array" ref="AF13">IFERROR(IF(LEN($R13)=0,"",INDEX($K$11:$K$130,SMALL(IF((AF$8=$N$11:$N$130)*($E$11:$E$130=$R13)*($C$11:$C$130=1),ROW($K$11:$K$130)-ROW(INDEX($K$11:$K$130,1,1))+1),1))),"")</f>
        <v/>
      </c>
      <c r="AG13" s="230" t="str">
        <f t="array" ref="AG13">IFERROR(IF(LEN($R13)=0,"",INDEX($K$11:$K$130,SMALL(IF((AG$8=$N$11:$N$130)*($E$11:$E$130=$R13)*($C$11:$C$130=1),ROW($K$11:$K$130)-ROW(INDEX($K$11:$K$130,1,1))+1),1))),"")</f>
        <v/>
      </c>
      <c r="AH13" s="230" t="str">
        <f t="array" ref="AH13">IFERROR(IF(LEN($R13)=0,"",INDEX($K$11:$K$130,SMALL(IF((AH$8=$N$11:$N$130)*($E$11:$E$130=$R13)*($C$11:$C$130=1),ROW($K$11:$K$130)-ROW(INDEX($K$11:$K$130,1,1))+1),1))),"")</f>
        <v/>
      </c>
      <c r="AI13" s="230" t="str">
        <f t="array" ref="AI13">IFERROR(IF(LEN($R13)=0,"",INDEX($K$11:$K$130,SMALL(IF((AI$8=$N$11:$N$130)*($E$11:$E$130=$R13)*($C$11:$C$130=1),ROW($K$11:$K$130)-ROW(INDEX($K$11:$K$130,1,1))+1),1))),"")</f>
        <v/>
      </c>
      <c r="AJ13" s="230" t="str">
        <f t="array" ref="AJ13">IFERROR(IF(LEN($R13)=0,"",INDEX($K$11:$K$130,SMALL(IF((AJ$8=$N$11:$N$130)*($E$11:$E$130=$R13)*($C$11:$C$130=1),ROW($K$11:$K$130)-ROW(INDEX($K$11:$K$130,1,1))+1),1))),"")</f>
        <v/>
      </c>
      <c r="AK13" s="230" t="str">
        <f t="array" ref="AK13">IFERROR(IF(LEN($R13)=0,"",INDEX($K$11:$K$130,SMALL(IF((AK$8=$N$11:$N$130)*($E$11:$E$130=$R13)*($C$11:$C$130=1),ROW($K$11:$K$130)-ROW(INDEX($K$11:$K$130,1,1))+1),1))),"")</f>
        <v/>
      </c>
      <c r="AL13" s="230" t="str">
        <f t="array" ref="AL13">IFERROR(IF(LEN($R13)=0,"",INDEX($K$11:$K$130,SMALL(IF((AL$8=$N$11:$N$130)*($E$11:$E$130=$R13)*($C$11:$C$130=1),ROW($K$11:$K$130)-ROW(INDEX($K$11:$K$130,1,1))+1),1))),"")</f>
        <v/>
      </c>
      <c r="AM13" s="230" t="str">
        <f t="array" ref="AM13">IFERROR(IF(LEN($R13)=0,"",INDEX($K$11:$K$130,SMALL(IF((AM$8=$N$11:$N$130)*($E$11:$E$130=$R13)*($C$11:$C$130=1),ROW($K$11:$K$130)-ROW(INDEX($K$11:$K$130,1,1))+1),1))),"")</f>
        <v/>
      </c>
      <c r="AN13" s="230" t="str">
        <f t="array" ref="AN13">IFERROR(IF(LEN($R13)=0,"",INDEX($K$11:$K$130,SMALL(IF((AN$8=$N$11:$N$130)*($E$11:$E$130=$R13)*($C$11:$C$130=1),ROW($K$11:$K$130)-ROW(INDEX($K$11:$K$130,1,1))+1),1))),"")</f>
        <v/>
      </c>
      <c r="AO13" s="230" t="str">
        <f t="array" ref="AO13">IFERROR(IF(LEN($R13)=0,"",INDEX($K$11:$K$130,SMALL(IF((AO$8=$N$11:$N$130)*($E$11:$E$130=$R13)*($C$11:$C$130=1),ROW($K$11:$K$130)-ROW(INDEX($K$11:$K$130,1,1))+1),1))),"")</f>
        <v/>
      </c>
      <c r="AP13" s="230" t="str">
        <f t="array" ref="AP13">IFERROR(IF(LEN($R13)=0,"",INDEX($K$11:$K$130,SMALL(IF((AP$8=$N$11:$N$130)*($E$11:$E$130=$R13)*($C$11:$C$130=1),ROW($K$11:$K$130)-ROW(INDEX($K$11:$K$130,1,1))+1),1))),"")</f>
        <v/>
      </c>
      <c r="AQ13" s="230" t="str">
        <f t="array" ref="AQ13">IFERROR(IF(LEN($R13)=0,"",INDEX($K$11:$K$130,SMALL(IF((AQ$8=$N$11:$N$130)*($E$11:$E$130=$R13)*($C$11:$C$130=1),ROW($K$11:$K$130)-ROW(INDEX($K$11:$K$130,1,1))+1),1))),"")</f>
        <v/>
      </c>
      <c r="AR13" s="230" t="str">
        <f t="array" ref="AR13">IFERROR(IF(LEN($R13)=0,"",INDEX($K$11:$K$130,SMALL(IF((AR$8=$N$11:$N$130)*($E$11:$E$130=$R13)*($C$11:$C$130=1),ROW($K$11:$K$130)-ROW(INDEX($K$11:$K$130,1,1))+1),1))),"")</f>
        <v/>
      </c>
      <c r="AS13" s="230" t="str">
        <f t="array" ref="AS13">IFERROR(IF(LEN($R13)=0,"",INDEX($K$11:$K$130,SMALL(IF((AS$8=$N$11:$N$130)*($E$11:$E$130=$R13)*($C$11:$C$130=1),ROW($K$11:$K$130)-ROW(INDEX($K$11:$K$130,1,1))+1),1))),"")</f>
        <v/>
      </c>
      <c r="AT13" s="230" t="str">
        <f t="array" ref="AT13">IFERROR(IF(LEN($R13)=0,"",INDEX($K$11:$K$130,SMALL(IF((AT$8=$N$11:$N$130)*($E$11:$E$130=$R13)*($C$11:$C$130=1),ROW($K$11:$K$130)-ROW(INDEX($K$11:$K$130,1,1))+1),1))),"")</f>
        <v/>
      </c>
      <c r="AU13" s="230" t="str">
        <f t="array" ref="AU13">IFERROR(IF(LEN($R13)=0,"",INDEX($K$11:$K$130,SMALL(IF((AU$8=$N$11:$N$130)*($E$11:$E$130=$R13)*($C$11:$C$130=1),ROW($K$11:$K$130)-ROW(INDEX($K$11:$K$130,1,1))+1),1))),"")</f>
        <v/>
      </c>
      <c r="AV13" s="230" t="str">
        <f t="array" ref="AV13">IFERROR(IF(LEN($R13)=0,"",INDEX($K$11:$K$130,SMALL(IF((AV$8=$N$11:$N$130)*($E$11:$E$130=$R13)*($C$11:$C$130=1),ROW($K$11:$K$130)-ROW(INDEX($K$11:$K$130,1,1))+1),1))),"")</f>
        <v/>
      </c>
      <c r="AW13" s="230" t="str">
        <f t="array" ref="AW13">IFERROR(IF(LEN($R13)=0,"",INDEX($K$11:$K$130,SMALL(IF((AW$8=$N$11:$N$130)*($E$11:$E$130=$R13)*($C$11:$C$130=1),ROW($K$11:$K$130)-ROW(INDEX($K$11:$K$130,1,1))+1),1))),"")</f>
        <v/>
      </c>
      <c r="AX13" s="43"/>
      <c r="AY13" s="230" t="str">
        <f t="array" ref="AY13">IFERROR(IF(LEN($R13)=0,"",INDEX($K$11:$K$130,SMALL(IF((AY$8=$N$11:$N$130)*($E$11:$E$130=$R13)*($C$11:$C$130=1),ROW($K$11:$K$130)-ROW(INDEX($K$11:$K$130,1,1))+1),1))),"")</f>
        <v/>
      </c>
      <c r="AZ13" s="230" t="str">
        <f t="array" ref="AZ13">IFERROR(IF(LEN($R13)=0,"",INDEX($K$11:$K$130,SMALL(IF((AZ$8=$N$11:$N$130)*($E$11:$E$130=$R13)*($C$11:$C$130=1),ROW($K$11:$K$130)-ROW(INDEX($K$11:$K$130,1,1))+1),1))),"")</f>
        <v/>
      </c>
      <c r="BA13" s="230" t="str">
        <f t="array" ref="BA13">IFERROR(IF(LEN($R13)=0,"",INDEX($K$11:$K$130,SMALL(IF((BA$8=$N$11:$N$130)*($E$11:$E$130=$R13)*($C$11:$C$130=1),ROW($K$11:$K$130)-ROW(INDEX($K$11:$K$130,1,1))+1),1))),"")</f>
        <v/>
      </c>
      <c r="BB13" s="230" t="str">
        <f t="array" ref="BB13">IFERROR(IF(LEN($R13)=0,"",INDEX($K$11:$K$130,SMALL(IF((BB$8=$N$11:$N$130)*($E$11:$E$130=$R13)*($C$11:$C$130=1),ROW($K$11:$K$130)-ROW(INDEX($K$11:$K$130,1,1))+1),1))),"")</f>
        <v/>
      </c>
      <c r="BC13" s="230" t="str">
        <f t="array" ref="BC13">IFERROR(IF(LEN($R13)=0,"",INDEX($K$11:$K$130,SMALL(IF((BC$8=$N$11:$N$130)*($E$11:$E$130=$R13)*($C$11:$C$130=1),ROW($K$11:$K$130)-ROW(INDEX($K$11:$K$130,1,1))+1),1))),"")</f>
        <v/>
      </c>
      <c r="BD13" s="230" t="str">
        <f t="array" ref="BD13">IFERROR(IF(LEN($R13)=0,"",INDEX($K$11:$K$130,SMALL(IF((BD$8=$N$11:$N$130)*($E$11:$E$130=$R13)*($C$11:$C$130=1),ROW($K$11:$K$130)-ROW(INDEX($K$11:$K$130,1,1))+1),1))),"")</f>
        <v/>
      </c>
      <c r="BE13" s="230" t="str">
        <f t="array" ref="BE13">IFERROR(IF(LEN($R13)=0,"",INDEX($K$11:$K$130,SMALL(IF((BE$8=$N$11:$N$130)*($E$11:$E$130=$R13)*($C$11:$C$130=1),ROW($K$11:$K$130)-ROW(INDEX($K$11:$K$130,1,1))+1),1))),"")</f>
        <v>Paid</v>
      </c>
      <c r="BF13" s="230" t="str">
        <f t="array" ref="BF13">IFERROR(IF(LEN($R13)=0,"",INDEX($K$11:$K$130,SMALL(IF((BF$8=$N$11:$N$130)*($E$11:$E$130=$R13)*($C$11:$C$130=1),ROW($K$11:$K$130)-ROW(INDEX($K$11:$K$130,1,1))+1),1))),"")</f>
        <v/>
      </c>
      <c r="BG13" s="230" t="str">
        <f t="array" ref="BG13">IFERROR(IF(LEN($R13)=0,"",INDEX($K$11:$K$130,SMALL(IF((BG$8=$N$11:$N$130)*($E$11:$E$130=$R13)*($C$11:$C$130=1),ROW($K$11:$K$130)-ROW(INDEX($K$11:$K$130,1,1))+1),1))),"")</f>
        <v/>
      </c>
      <c r="BH13" s="230" t="str">
        <f t="array" ref="BH13">IFERROR(IF(LEN($R13)=0,"",INDEX($K$11:$K$130,SMALL(IF((BH$8=$N$11:$N$130)*($E$11:$E$130=$R13)*($C$11:$C$130=1),ROW($K$11:$K$130)-ROW(INDEX($K$11:$K$130,1,1))+1),1))),"")</f>
        <v/>
      </c>
      <c r="BI13" s="230" t="str">
        <f t="array" ref="BI13">IFERROR(IF(LEN($R13)=0,"",INDEX($K$11:$K$130,SMALL(IF((BI$8=$N$11:$N$130)*($E$11:$E$130=$R13)*($C$11:$C$130=1),ROW($K$11:$K$130)-ROW(INDEX($K$11:$K$130,1,1))+1),1))),"")</f>
        <v/>
      </c>
      <c r="BJ13" s="230" t="str">
        <f t="array" ref="BJ13">IFERROR(IF(LEN($R13)=0,"",INDEX($K$11:$K$130,SMALL(IF((BJ$8=$N$11:$N$130)*($E$11:$E$130=$R13)*($C$11:$C$130=1),ROW($K$11:$K$130)-ROW(INDEX($K$11:$K$130,1,1))+1),1))),"")</f>
        <v/>
      </c>
      <c r="BK13" s="230" t="str">
        <f t="array" ref="BK13">IFERROR(IF(LEN($R13)=0,"",INDEX($K$11:$K$130,SMALL(IF((BK$8=$N$11:$N$130)*($E$11:$E$130=$R13)*($C$11:$C$130=1),ROW($K$11:$K$130)-ROW(INDEX($K$11:$K$130,1,1))+1),1))),"")</f>
        <v/>
      </c>
      <c r="BL13" s="230" t="str">
        <f t="array" ref="BL13">IFERROR(IF(LEN($R13)=0,"",INDEX($K$11:$K$130,SMALL(IF((BL$8=$N$11:$N$130)*($E$11:$E$130=$R13)*($C$11:$C$130=1),ROW($K$11:$K$130)-ROW(INDEX($K$11:$K$130,1,1))+1),1))),"")</f>
        <v/>
      </c>
      <c r="BM13" s="230" t="str">
        <f t="array" ref="BM13">IFERROR(IF(LEN($R13)=0,"",INDEX($K$11:$K$130,SMALL(IF((BM$8=$N$11:$N$130)*($E$11:$E$130=$R13)*($C$11:$C$130=1),ROW($K$11:$K$130)-ROW(INDEX($K$11:$K$130,1,1))+1),1))),"")</f>
        <v/>
      </c>
      <c r="BN13" s="230" t="str">
        <f t="array" ref="BN13">IFERROR(IF(LEN($R13)=0,"",INDEX($K$11:$K$130,SMALL(IF((BN$8=$N$11:$N$130)*($E$11:$E$130=$R13)*($C$11:$C$130=1),ROW($K$11:$K$130)-ROW(INDEX($K$11:$K$130,1,1))+1),1))),"")</f>
        <v/>
      </c>
      <c r="BO13" s="230" t="str">
        <f t="array" ref="BO13">IFERROR(IF(LEN($R13)=0,"",INDEX($K$11:$K$130,SMALL(IF((BO$8=$N$11:$N$130)*($E$11:$E$130=$R13)*($C$11:$C$130=1),ROW($K$11:$K$130)-ROW(INDEX($K$11:$K$130,1,1))+1),1))),"")</f>
        <v/>
      </c>
      <c r="BP13" s="230" t="str">
        <f t="array" ref="BP13">IFERROR(IF(LEN($R13)=0,"",INDEX($K$11:$K$130,SMALL(IF((BP$8=$N$11:$N$130)*($E$11:$E$130=$R13)*($C$11:$C$130=1),ROW($K$11:$K$130)-ROW(INDEX($K$11:$K$130,1,1))+1),1))),"")</f>
        <v/>
      </c>
      <c r="BQ13" s="230" t="str">
        <f t="array" ref="BQ13">IFERROR(IF(LEN($R13)=0,"",INDEX($K$11:$K$130,SMALL(IF((BQ$8=$N$11:$N$130)*($E$11:$E$130=$R13)*($C$11:$C$130=1),ROW($K$11:$K$130)-ROW(INDEX($K$11:$K$130,1,1))+1),1))),"")</f>
        <v/>
      </c>
      <c r="BR13" s="230" t="str">
        <f t="array" ref="BR13">IFERROR(IF(LEN($R13)=0,"",INDEX($K$11:$K$130,SMALL(IF((BR$8=$N$11:$N$130)*($E$11:$E$130=$R13)*($C$11:$C$130=1),ROW($K$11:$K$130)-ROW(INDEX($K$11:$K$130,1,1))+1),1))),"")</f>
        <v/>
      </c>
      <c r="BS13" s="230" t="str">
        <f t="array" ref="BS13">IFERROR(IF(LEN($R13)=0,"",INDEX($K$11:$K$130,SMALL(IF((BS$8=$N$11:$N$130)*($E$11:$E$130=$R13)*($C$11:$C$130=1),ROW($K$11:$K$130)-ROW(INDEX($K$11:$K$130,1,1))+1),1))),"")</f>
        <v/>
      </c>
      <c r="BT13" s="230" t="str">
        <f t="array" ref="BT13">IFERROR(IF(LEN($R13)=0,"",INDEX($K$11:$K$130,SMALL(IF((BT$8=$N$11:$N$130)*($E$11:$E$130=$R13)*($C$11:$C$130=1),ROW($K$11:$K$130)-ROW(INDEX($K$11:$K$130,1,1))+1),1))),"")</f>
        <v/>
      </c>
      <c r="BU13" s="230" t="str">
        <f t="array" ref="BU13">IFERROR(IF(LEN($R13)=0,"",INDEX($K$11:$K$130,SMALL(IF((BU$8=$N$11:$N$130)*($E$11:$E$130=$R13)*($C$11:$C$130=1),ROW($K$11:$K$130)-ROW(INDEX($K$11:$K$130,1,1))+1),1))),"")</f>
        <v/>
      </c>
      <c r="BV13" s="230" t="str">
        <f t="array" ref="BV13">IFERROR(IF(LEN($R13)=0,"",INDEX($K$11:$K$130,SMALL(IF((BV$8=$N$11:$N$130)*($E$11:$E$130=$R13)*($C$11:$C$130=1),ROW($K$11:$K$130)-ROW(INDEX($K$11:$K$130,1,1))+1),1))),"")</f>
        <v/>
      </c>
      <c r="BW13" s="230" t="str">
        <f t="array" ref="BW13">IFERROR(IF(LEN($R13)=0,"",INDEX($K$11:$K$130,SMALL(IF((BW$8=$N$11:$N$130)*($E$11:$E$130=$R13)*($C$11:$C$130=1),ROW($K$11:$K$130)-ROW(INDEX($K$11:$K$130,1,1))+1),1))),"")</f>
        <v/>
      </c>
      <c r="BX13" s="230" t="str">
        <f t="array" ref="BX13">IFERROR(IF(LEN($R13)=0,"",INDEX($K$11:$K$130,SMALL(IF((BX$8=$N$11:$N$130)*($E$11:$E$130=$R13)*($C$11:$C$130=1),ROW($K$11:$K$130)-ROW(INDEX($K$11:$K$130,1,1))+1),1))),"")</f>
        <v/>
      </c>
      <c r="BY13" s="230" t="str">
        <f t="array" ref="BY13">IFERROR(IF(LEN($R13)=0,"",INDEX($K$11:$K$130,SMALL(IF((BY$8=$N$11:$N$130)*($E$11:$E$130=$R13)*($C$11:$C$130=1),ROW($K$11:$K$130)-ROW(INDEX($K$11:$K$130,1,1))+1),1))),"")</f>
        <v/>
      </c>
      <c r="BZ13" s="230" t="str">
        <f t="array" ref="BZ13">IFERROR(IF(LEN($R13)=0,"",INDEX($K$11:$K$130,SMALL(IF((BZ$8=$N$11:$N$130)*($E$11:$E$130=$R13)*($C$11:$C$130=1),ROW($K$11:$K$130)-ROW(INDEX($K$11:$K$130,1,1))+1),1))),"")</f>
        <v/>
      </c>
      <c r="CA13" s="230" t="str">
        <f t="array" ref="CA13">IFERROR(IF(LEN($R13)=0,"",INDEX($K$11:$K$130,SMALL(IF((CA$8=$N$11:$N$130)*($E$11:$E$130=$R13)*($C$11:$C$130=1),ROW($K$11:$K$130)-ROW(INDEX($K$11:$K$130,1,1))+1),1))),"")</f>
        <v/>
      </c>
      <c r="CB13" s="230" t="str">
        <f t="array" ref="CB13">IFERROR(IF(LEN($R13)=0,"",INDEX($K$11:$K$130,SMALL(IF((CB$8=$N$11:$N$130)*($E$11:$E$130=$R13)*($C$11:$C$130=1),ROW($K$11:$K$130)-ROW(INDEX($K$11:$K$130,1,1))+1),1))),"")</f>
        <v/>
      </c>
      <c r="CC13" s="230" t="str">
        <f t="array" ref="CC13">IFERROR(IF(LEN($R13)=0,"",INDEX($K$11:$K$130,SMALL(IF((CC$8=$N$11:$N$130)*($E$11:$E$130=$R13)*($C$11:$C$130=1),ROW($K$11:$K$130)-ROW(INDEX($K$11:$K$130,1,1))+1),1))),"")</f>
        <v/>
      </c>
      <c r="CD13" s="11"/>
      <c r="CE13" s="79">
        <f>IF(OR(Dashboard!$D$7="",Dashboard!$D$7="ALL"),1,IF(Dashboard!$D$7=I13,1,0))</f>
        <v>1</v>
      </c>
      <c r="CF13" s="80">
        <f>IF(OR(Dashboard!$G$7="",Dashboard!$G$7="ALL"),1,IF(Dashboard!$G$7=Calc!D13,1,0))</f>
        <v>1</v>
      </c>
      <c r="CG13" s="14">
        <f t="shared" si="6"/>
        <v>1</v>
      </c>
      <c r="CH13" s="79">
        <f>IF(OR(Calendar!$I$5="",Calendar!$I$5="ALL"),1,IF(Calendar!$I$5=Calc!D13,1,0))</f>
        <v>1</v>
      </c>
      <c r="CI13" s="56"/>
      <c r="CJ13" s="54" t="s">
        <v>59</v>
      </c>
      <c r="CK13" s="12">
        <f>IFERROR(INDEX($CP$14:$CP$25,MATCH(Calendar!$E$7,Calc!$CQ$14:$CQ$25,0),1),"")</f>
        <v>1</v>
      </c>
      <c r="CL13" s="11"/>
      <c r="CM13" s="23" t="s">
        <v>62</v>
      </c>
      <c r="CN13" s="12">
        <f>IFERROR(IF(CK13=12,1,CK13+1),"")</f>
        <v>2</v>
      </c>
      <c r="CO13" s="11"/>
      <c r="CP13" s="14">
        <v>0</v>
      </c>
      <c r="CQ13" s="12"/>
      <c r="CR13" s="12"/>
      <c r="CS13" s="12"/>
      <c r="CT13" s="12"/>
      <c r="CU13" s="12"/>
      <c r="CV13" s="12"/>
      <c r="CW13" s="12" t="s">
        <v>131</v>
      </c>
      <c r="CX13" s="11"/>
      <c r="CY13" s="12" t="str">
        <f>IF(Menu!G12="","",Menu!G12)</f>
        <v>Phone</v>
      </c>
      <c r="CZ13" s="12">
        <f t="shared" si="3"/>
        <v>0</v>
      </c>
      <c r="DA13" s="12" t="str">
        <f t="shared" si="7"/>
        <v>Other</v>
      </c>
      <c r="DB13" s="231">
        <f>LARGE($DC$11:$DC$25,3)</f>
        <v>1.6000000000000001E-4</v>
      </c>
      <c r="DC13" s="12">
        <f t="shared" si="8"/>
        <v>1.2999999999999999E-4</v>
      </c>
      <c r="DD13" s="11"/>
      <c r="DE13" s="11"/>
      <c r="DF13" s="12" t="s">
        <v>90</v>
      </c>
      <c r="DG13" s="12">
        <v>1</v>
      </c>
      <c r="DH13" s="12">
        <v>1</v>
      </c>
      <c r="DI13" s="12">
        <v>2024</v>
      </c>
      <c r="DJ13" s="11"/>
      <c r="DK13" s="12" t="str">
        <f>IF(Menu!G10="","",Menu!G10)</f>
        <v>Utilities</v>
      </c>
      <c r="DM13" s="176" t="s">
        <v>81</v>
      </c>
    </row>
    <row r="14" spans="2:117" ht="15" customHeight="1" x14ac:dyDescent="0.25">
      <c r="B14" s="59">
        <v>1</v>
      </c>
      <c r="C14" s="59">
        <f>IFERROR(IF(INDEX(Bills!$C$6:$C$15,B14,1)="",0,1),"")</f>
        <v>1</v>
      </c>
      <c r="D14" s="227" t="str">
        <f>IFERROR(IF($C14=1,INDEX(Bills!$B$6:$AB$15,$B14,D$9),""),"")</f>
        <v>Utilities</v>
      </c>
      <c r="E14" s="227" t="str">
        <f>IFERROR(IF($C14=1,INDEX(Bills!$B$6:$AB$15,$B14,E$9),""),"")</f>
        <v>Electricity</v>
      </c>
      <c r="F14" s="227">
        <f t="array" ref="F14">IFERROR(IF($C14=1, INDEX($DG$13:$DG$43, MATCH(INDEX(Bills!$B$6:$AB$15, $B14, F$9), $DF$13:$DF$43, 0)), ""), "")</f>
        <v>1</v>
      </c>
      <c r="G14" s="227" t="str">
        <f t="array" ref="G14">IFERROR(IF($C14=1,INDEX($CV$14:$CV$25,IF(MOD(ROW(A4),12)=0,12,MOD(ROW(A4),12)),1),""),"")</f>
        <v>April</v>
      </c>
      <c r="H14" s="227">
        <f t="array" ref="H14">IFERROR(IF($C14=1,YEAR(INDEX($CU$14:$CU$25,IF(MOD(ROW(A4),12)=0,12,MOD(ROW(A4),12)),1)),""),"")</f>
        <v>2024</v>
      </c>
      <c r="I14" s="227" t="str">
        <f t="array" ref="I14">IFERROR(IF($C14=1,INDEX($CW$14:$CW$25,IF(MOD(ROW(A4),12)=0,12,MOD(ROW(A4),12)),1),""),"")</f>
        <v>Apr-2024</v>
      </c>
      <c r="J14" s="227">
        <f t="array" ref="J14">IFERROR(IF($C14=1,INDEX(Bills!$B$6:$AB$15,B14,MATCH(INDEX($CW$14:$CW$25,IF(MOD(ROW(A4),12)=0,12,MOD(ROW(A4),12)),1),Bills!$E$5:$AB$5,0)+3),""),"")</f>
        <v>120</v>
      </c>
      <c r="K14" s="227" t="str">
        <f t="array" ref="K14">IFERROR(IF($C14=1,IF(INDEX(Bills!$B$6:$AB$15,B14,MATCH(INDEX($CW$14:$CW$25,IF(MOD(ROW(A4),12)=0,12,MOD(ROW(A4),12)),1),Bills!$E$5:$AB$5,0)+4)=$DM$13,"Paid","Unpaid"),""),"")</f>
        <v>Paid</v>
      </c>
      <c r="L14" s="12">
        <f t="shared" si="4"/>
        <v>4</v>
      </c>
      <c r="M14" s="12">
        <f t="shared" si="5"/>
        <v>1</v>
      </c>
      <c r="N14" s="228">
        <f t="shared" si="2"/>
        <v>45383</v>
      </c>
      <c r="O14" s="12" t="str">
        <f>IFERROR(IF(C14&lt;&gt;1,"",IF(Menu!$I$13="",IF(OR(Calendar!$I$7="",Calendar!$I$7=$CM$17),E14,IF(Calendar!$I$7=$CM$18,E14 &amp; " - " &amp;J14,D14 &amp; " - " &amp;J14)),IF(OR(Calendar!$I$7="",Calendar!$I$7=$CM$17),E14,IF(Calendar!$I$7=$CM$18,E14 &amp; " - " &amp;Menu!$I$13 &amp;J14,D14 &amp; " - " &amp;Menu!$I$13  &amp;J14)))),"")</f>
        <v>Utilities - $120</v>
      </c>
      <c r="P14" s="11"/>
      <c r="Q14" s="17">
        <v>4</v>
      </c>
      <c r="R14" s="229" t="str">
        <f>IFERROR(IF(INDEX(Bills!$C$6:$C$105,$Q14,$R$9)="","",INDEX(Bills!$C$6:$C$105,$Q14,$R$9)),"")</f>
        <v>Trash</v>
      </c>
      <c r="S14" s="230" t="str">
        <f t="array" ref="S14">IFERROR(IF(LEN($R14)=0,"",INDEX($K$11:$K$130,SMALL(IF((S$8=$N$11:$N$130)*($E$11:$E$130=$R14)*($C$11:$C$130=1),ROW($K$11:$K$130)-ROW(INDEX($K$11:$K$130,1,1))+1),1))),"")</f>
        <v>Paid</v>
      </c>
      <c r="T14" s="230" t="str">
        <f t="array" ref="T14">IFERROR(IF(LEN($R14)=0,"",INDEX($K$11:$K$130,SMALL(IF((T$8=$N$11:$N$130)*($E$11:$E$130=$R14)*($C$11:$C$130=1),ROW($K$11:$K$130)-ROW(INDEX($K$11:$K$130,1,1))+1),1))),"")</f>
        <v/>
      </c>
      <c r="U14" s="230" t="str">
        <f t="array" ref="U14">IFERROR(IF(LEN($R14)=0,"",INDEX($K$11:$K$130,SMALL(IF((U$8=$N$11:$N$130)*($E$11:$E$130=$R14)*($C$11:$C$130=1),ROW($K$11:$K$130)-ROW(INDEX($K$11:$K$130,1,1))+1),1))),"")</f>
        <v/>
      </c>
      <c r="V14" s="230" t="str">
        <f t="array" ref="V14">IFERROR(IF(LEN($R14)=0,"",INDEX($K$11:$K$130,SMALL(IF((V$8=$N$11:$N$130)*($E$11:$E$130=$R14)*($C$11:$C$130=1),ROW($K$11:$K$130)-ROW(INDEX($K$11:$K$130,1,1))+1),1))),"")</f>
        <v/>
      </c>
      <c r="W14" s="230" t="str">
        <f t="array" ref="W14">IFERROR(IF(LEN($R14)=0,"",INDEX($K$11:$K$130,SMALL(IF((W$8=$N$11:$N$130)*($E$11:$E$130=$R14)*($C$11:$C$130=1),ROW($K$11:$K$130)-ROW(INDEX($K$11:$K$130,1,1))+1),1))),"")</f>
        <v/>
      </c>
      <c r="X14" s="230" t="str">
        <f t="array" ref="X14">IFERROR(IF(LEN($R14)=0,"",INDEX($K$11:$K$130,SMALL(IF((X$8=$N$11:$N$130)*($E$11:$E$130=$R14)*($C$11:$C$130=1),ROW($K$11:$K$130)-ROW(INDEX($K$11:$K$130,1,1))+1),1))),"")</f>
        <v/>
      </c>
      <c r="Y14" s="230" t="str">
        <f t="array" ref="Y14">IFERROR(IF(LEN($R14)=0,"",INDEX($K$11:$K$130,SMALL(IF((Y$8=$N$11:$N$130)*($E$11:$E$130=$R14)*($C$11:$C$130=1),ROW($K$11:$K$130)-ROW(INDEX($K$11:$K$130,1,1))+1),1))),"")</f>
        <v/>
      </c>
      <c r="Z14" s="230" t="str">
        <f t="array" ref="Z14">IFERROR(IF(LEN($R14)=0,"",INDEX($K$11:$K$130,SMALL(IF((Z$8=$N$11:$N$130)*($E$11:$E$130=$R14)*($C$11:$C$130=1),ROW($K$11:$K$130)-ROW(INDEX($K$11:$K$130,1,1))+1),1))),"")</f>
        <v/>
      </c>
      <c r="AA14" s="230" t="str">
        <f t="array" ref="AA14">IFERROR(IF(LEN($R14)=0,"",INDEX($K$11:$K$130,SMALL(IF((AA$8=$N$11:$N$130)*($E$11:$E$130=$R14)*($C$11:$C$130=1),ROW($K$11:$K$130)-ROW(INDEX($K$11:$K$130,1,1))+1),1))),"")</f>
        <v/>
      </c>
      <c r="AB14" s="230" t="str">
        <f t="array" ref="AB14">IFERROR(IF(LEN($R14)=0,"",INDEX($K$11:$K$130,SMALL(IF((AB$8=$N$11:$N$130)*($E$11:$E$130=$R14)*($C$11:$C$130=1),ROW($K$11:$K$130)-ROW(INDEX($K$11:$K$130,1,1))+1),1))),"")</f>
        <v/>
      </c>
      <c r="AC14" s="230" t="str">
        <f t="array" ref="AC14">IFERROR(IF(LEN($R14)=0,"",INDEX($K$11:$K$130,SMALL(IF((AC$8=$N$11:$N$130)*($E$11:$E$130=$R14)*($C$11:$C$130=1),ROW($K$11:$K$130)-ROW(INDEX($K$11:$K$130,1,1))+1),1))),"")</f>
        <v/>
      </c>
      <c r="AD14" s="230" t="str">
        <f t="array" ref="AD14">IFERROR(IF(LEN($R14)=0,"",INDEX($K$11:$K$130,SMALL(IF((AD$8=$N$11:$N$130)*($E$11:$E$130=$R14)*($C$11:$C$130=1),ROW($K$11:$K$130)-ROW(INDEX($K$11:$K$130,1,1))+1),1))),"")</f>
        <v/>
      </c>
      <c r="AE14" s="230" t="str">
        <f t="array" ref="AE14">IFERROR(IF(LEN($R14)=0,"",INDEX($K$11:$K$130,SMALL(IF((AE$8=$N$11:$N$130)*($E$11:$E$130=$R14)*($C$11:$C$130=1),ROW($K$11:$K$130)-ROW(INDEX($K$11:$K$130,1,1))+1),1))),"")</f>
        <v/>
      </c>
      <c r="AF14" s="230" t="str">
        <f t="array" ref="AF14">IFERROR(IF(LEN($R14)=0,"",INDEX($K$11:$K$130,SMALL(IF((AF$8=$N$11:$N$130)*($E$11:$E$130=$R14)*($C$11:$C$130=1),ROW($K$11:$K$130)-ROW(INDEX($K$11:$K$130,1,1))+1),1))),"")</f>
        <v/>
      </c>
      <c r="AG14" s="230" t="str">
        <f t="array" ref="AG14">IFERROR(IF(LEN($R14)=0,"",INDEX($K$11:$K$130,SMALL(IF((AG$8=$N$11:$N$130)*($E$11:$E$130=$R14)*($C$11:$C$130=1),ROW($K$11:$K$130)-ROW(INDEX($K$11:$K$130,1,1))+1),1))),"")</f>
        <v/>
      </c>
      <c r="AH14" s="230" t="str">
        <f t="array" ref="AH14">IFERROR(IF(LEN($R14)=0,"",INDEX($K$11:$K$130,SMALL(IF((AH$8=$N$11:$N$130)*($E$11:$E$130=$R14)*($C$11:$C$130=1),ROW($K$11:$K$130)-ROW(INDEX($K$11:$K$130,1,1))+1),1))),"")</f>
        <v/>
      </c>
      <c r="AI14" s="230" t="str">
        <f t="array" ref="AI14">IFERROR(IF(LEN($R14)=0,"",INDEX($K$11:$K$130,SMALL(IF((AI$8=$N$11:$N$130)*($E$11:$E$130=$R14)*($C$11:$C$130=1),ROW($K$11:$K$130)-ROW(INDEX($K$11:$K$130,1,1))+1),1))),"")</f>
        <v/>
      </c>
      <c r="AJ14" s="230" t="str">
        <f t="array" ref="AJ14">IFERROR(IF(LEN($R14)=0,"",INDEX($K$11:$K$130,SMALL(IF((AJ$8=$N$11:$N$130)*($E$11:$E$130=$R14)*($C$11:$C$130=1),ROW($K$11:$K$130)-ROW(INDEX($K$11:$K$130,1,1))+1),1))),"")</f>
        <v/>
      </c>
      <c r="AK14" s="230" t="str">
        <f t="array" ref="AK14">IFERROR(IF(LEN($R14)=0,"",INDEX($K$11:$K$130,SMALL(IF((AK$8=$N$11:$N$130)*($E$11:$E$130=$R14)*($C$11:$C$130=1),ROW($K$11:$K$130)-ROW(INDEX($K$11:$K$130,1,1))+1),1))),"")</f>
        <v/>
      </c>
      <c r="AL14" s="230" t="str">
        <f t="array" ref="AL14">IFERROR(IF(LEN($R14)=0,"",INDEX($K$11:$K$130,SMALL(IF((AL$8=$N$11:$N$130)*($E$11:$E$130=$R14)*($C$11:$C$130=1),ROW($K$11:$K$130)-ROW(INDEX($K$11:$K$130,1,1))+1),1))),"")</f>
        <v/>
      </c>
      <c r="AM14" s="230" t="str">
        <f t="array" ref="AM14">IFERROR(IF(LEN($R14)=0,"",INDEX($K$11:$K$130,SMALL(IF((AM$8=$N$11:$N$130)*($E$11:$E$130=$R14)*($C$11:$C$130=1),ROW($K$11:$K$130)-ROW(INDEX($K$11:$K$130,1,1))+1),1))),"")</f>
        <v/>
      </c>
      <c r="AN14" s="230" t="str">
        <f t="array" ref="AN14">IFERROR(IF(LEN($R14)=0,"",INDEX($K$11:$K$130,SMALL(IF((AN$8=$N$11:$N$130)*($E$11:$E$130=$R14)*($C$11:$C$130=1),ROW($K$11:$K$130)-ROW(INDEX($K$11:$K$130,1,1))+1),1))),"")</f>
        <v/>
      </c>
      <c r="AO14" s="230" t="str">
        <f t="array" ref="AO14">IFERROR(IF(LEN($R14)=0,"",INDEX($K$11:$K$130,SMALL(IF((AO$8=$N$11:$N$130)*($E$11:$E$130=$R14)*($C$11:$C$130=1),ROW($K$11:$K$130)-ROW(INDEX($K$11:$K$130,1,1))+1),1))),"")</f>
        <v/>
      </c>
      <c r="AP14" s="230" t="str">
        <f t="array" ref="AP14">IFERROR(IF(LEN($R14)=0,"",INDEX($K$11:$K$130,SMALL(IF((AP$8=$N$11:$N$130)*($E$11:$E$130=$R14)*($C$11:$C$130=1),ROW($K$11:$K$130)-ROW(INDEX($K$11:$K$130,1,1))+1),1))),"")</f>
        <v/>
      </c>
      <c r="AQ14" s="230" t="str">
        <f t="array" ref="AQ14">IFERROR(IF(LEN($R14)=0,"",INDEX($K$11:$K$130,SMALL(IF((AQ$8=$N$11:$N$130)*($E$11:$E$130=$R14)*($C$11:$C$130=1),ROW($K$11:$K$130)-ROW(INDEX($K$11:$K$130,1,1))+1),1))),"")</f>
        <v/>
      </c>
      <c r="AR14" s="230" t="str">
        <f t="array" ref="AR14">IFERROR(IF(LEN($R14)=0,"",INDEX($K$11:$K$130,SMALL(IF((AR$8=$N$11:$N$130)*($E$11:$E$130=$R14)*($C$11:$C$130=1),ROW($K$11:$K$130)-ROW(INDEX($K$11:$K$130,1,1))+1),1))),"")</f>
        <v/>
      </c>
      <c r="AS14" s="230" t="str">
        <f t="array" ref="AS14">IFERROR(IF(LEN($R14)=0,"",INDEX($K$11:$K$130,SMALL(IF((AS$8=$N$11:$N$130)*($E$11:$E$130=$R14)*($C$11:$C$130=1),ROW($K$11:$K$130)-ROW(INDEX($K$11:$K$130,1,1))+1),1))),"")</f>
        <v/>
      </c>
      <c r="AT14" s="230" t="str">
        <f t="array" ref="AT14">IFERROR(IF(LEN($R14)=0,"",INDEX($K$11:$K$130,SMALL(IF((AT$8=$N$11:$N$130)*($E$11:$E$130=$R14)*($C$11:$C$130=1),ROW($K$11:$K$130)-ROW(INDEX($K$11:$K$130,1,1))+1),1))),"")</f>
        <v/>
      </c>
      <c r="AU14" s="230" t="str">
        <f t="array" ref="AU14">IFERROR(IF(LEN($R14)=0,"",INDEX($K$11:$K$130,SMALL(IF((AU$8=$N$11:$N$130)*($E$11:$E$130=$R14)*($C$11:$C$130=1),ROW($K$11:$K$130)-ROW(INDEX($K$11:$K$130,1,1))+1),1))),"")</f>
        <v/>
      </c>
      <c r="AV14" s="230" t="str">
        <f t="array" ref="AV14">IFERROR(IF(LEN($R14)=0,"",INDEX($K$11:$K$130,SMALL(IF((AV$8=$N$11:$N$130)*($E$11:$E$130=$R14)*($C$11:$C$130=1),ROW($K$11:$K$130)-ROW(INDEX($K$11:$K$130,1,1))+1),1))),"")</f>
        <v/>
      </c>
      <c r="AW14" s="230" t="str">
        <f t="array" ref="AW14">IFERROR(IF(LEN($R14)=0,"",INDEX($K$11:$K$130,SMALL(IF((AW$8=$N$11:$N$130)*($E$11:$E$130=$R14)*($C$11:$C$130=1),ROW($K$11:$K$130)-ROW(INDEX($K$11:$K$130,1,1))+1),1))),"")</f>
        <v/>
      </c>
      <c r="AX14" s="43"/>
      <c r="AY14" s="230" t="str">
        <f t="array" ref="AY14">IFERROR(IF(LEN($R14)=0,"",INDEX($K$11:$K$130,SMALL(IF((AY$8=$N$11:$N$130)*($E$11:$E$130=$R14)*($C$11:$C$130=1),ROW($K$11:$K$130)-ROW(INDEX($K$11:$K$130,1,1))+1),1))),"")</f>
        <v>Paid</v>
      </c>
      <c r="AZ14" s="230" t="str">
        <f t="array" ref="AZ14">IFERROR(IF(LEN($R14)=0,"",INDEX($K$11:$K$130,SMALL(IF((AZ$8=$N$11:$N$130)*($E$11:$E$130=$R14)*($C$11:$C$130=1),ROW($K$11:$K$130)-ROW(INDEX($K$11:$K$130,1,1))+1),1))),"")</f>
        <v/>
      </c>
      <c r="BA14" s="230" t="str">
        <f t="array" ref="BA14">IFERROR(IF(LEN($R14)=0,"",INDEX($K$11:$K$130,SMALL(IF((BA$8=$N$11:$N$130)*($E$11:$E$130=$R14)*($C$11:$C$130=1),ROW($K$11:$K$130)-ROW(INDEX($K$11:$K$130,1,1))+1),1))),"")</f>
        <v/>
      </c>
      <c r="BB14" s="230" t="str">
        <f t="array" ref="BB14">IFERROR(IF(LEN($R14)=0,"",INDEX($K$11:$K$130,SMALL(IF((BB$8=$N$11:$N$130)*($E$11:$E$130=$R14)*($C$11:$C$130=1),ROW($K$11:$K$130)-ROW(INDEX($K$11:$K$130,1,1))+1),1))),"")</f>
        <v/>
      </c>
      <c r="BC14" s="230" t="str">
        <f t="array" ref="BC14">IFERROR(IF(LEN($R14)=0,"",INDEX($K$11:$K$130,SMALL(IF((BC$8=$N$11:$N$130)*($E$11:$E$130=$R14)*($C$11:$C$130=1),ROW($K$11:$K$130)-ROW(INDEX($K$11:$K$130,1,1))+1),1))),"")</f>
        <v/>
      </c>
      <c r="BD14" s="230" t="str">
        <f t="array" ref="BD14">IFERROR(IF(LEN($R14)=0,"",INDEX($K$11:$K$130,SMALL(IF((BD$8=$N$11:$N$130)*($E$11:$E$130=$R14)*($C$11:$C$130=1),ROW($K$11:$K$130)-ROW(INDEX($K$11:$K$130,1,1))+1),1))),"")</f>
        <v/>
      </c>
      <c r="BE14" s="230" t="str">
        <f t="array" ref="BE14">IFERROR(IF(LEN($R14)=0,"",INDEX($K$11:$K$130,SMALL(IF((BE$8=$N$11:$N$130)*($E$11:$E$130=$R14)*($C$11:$C$130=1),ROW($K$11:$K$130)-ROW(INDEX($K$11:$K$130,1,1))+1),1))),"")</f>
        <v/>
      </c>
      <c r="BF14" s="230" t="str">
        <f t="array" ref="BF14">IFERROR(IF(LEN($R14)=0,"",INDEX($K$11:$K$130,SMALL(IF((BF$8=$N$11:$N$130)*($E$11:$E$130=$R14)*($C$11:$C$130=1),ROW($K$11:$K$130)-ROW(INDEX($K$11:$K$130,1,1))+1),1))),"")</f>
        <v/>
      </c>
      <c r="BG14" s="230" t="str">
        <f t="array" ref="BG14">IFERROR(IF(LEN($R14)=0,"",INDEX($K$11:$K$130,SMALL(IF((BG$8=$N$11:$N$130)*($E$11:$E$130=$R14)*($C$11:$C$130=1),ROW($K$11:$K$130)-ROW(INDEX($K$11:$K$130,1,1))+1),1))),"")</f>
        <v/>
      </c>
      <c r="BH14" s="230" t="str">
        <f t="array" ref="BH14">IFERROR(IF(LEN($R14)=0,"",INDEX($K$11:$K$130,SMALL(IF((BH$8=$N$11:$N$130)*($E$11:$E$130=$R14)*($C$11:$C$130=1),ROW($K$11:$K$130)-ROW(INDEX($K$11:$K$130,1,1))+1),1))),"")</f>
        <v/>
      </c>
      <c r="BI14" s="230" t="str">
        <f t="array" ref="BI14">IFERROR(IF(LEN($R14)=0,"",INDEX($K$11:$K$130,SMALL(IF((BI$8=$N$11:$N$130)*($E$11:$E$130=$R14)*($C$11:$C$130=1),ROW($K$11:$K$130)-ROW(INDEX($K$11:$K$130,1,1))+1),1))),"")</f>
        <v/>
      </c>
      <c r="BJ14" s="230" t="str">
        <f t="array" ref="BJ14">IFERROR(IF(LEN($R14)=0,"",INDEX($K$11:$K$130,SMALL(IF((BJ$8=$N$11:$N$130)*($E$11:$E$130=$R14)*($C$11:$C$130=1),ROW($K$11:$K$130)-ROW(INDEX($K$11:$K$130,1,1))+1),1))),"")</f>
        <v/>
      </c>
      <c r="BK14" s="230" t="str">
        <f t="array" ref="BK14">IFERROR(IF(LEN($R14)=0,"",INDEX($K$11:$K$130,SMALL(IF((BK$8=$N$11:$N$130)*($E$11:$E$130=$R14)*($C$11:$C$130=1),ROW($K$11:$K$130)-ROW(INDEX($K$11:$K$130,1,1))+1),1))),"")</f>
        <v/>
      </c>
      <c r="BL14" s="230" t="str">
        <f t="array" ref="BL14">IFERROR(IF(LEN($R14)=0,"",INDEX($K$11:$K$130,SMALL(IF((BL$8=$N$11:$N$130)*($E$11:$E$130=$R14)*($C$11:$C$130=1),ROW($K$11:$K$130)-ROW(INDEX($K$11:$K$130,1,1))+1),1))),"")</f>
        <v/>
      </c>
      <c r="BM14" s="230" t="str">
        <f t="array" ref="BM14">IFERROR(IF(LEN($R14)=0,"",INDEX($K$11:$K$130,SMALL(IF((BM$8=$N$11:$N$130)*($E$11:$E$130=$R14)*($C$11:$C$130=1),ROW($K$11:$K$130)-ROW(INDEX($K$11:$K$130,1,1))+1),1))),"")</f>
        <v/>
      </c>
      <c r="BN14" s="230" t="str">
        <f t="array" ref="BN14">IFERROR(IF(LEN($R14)=0,"",INDEX($K$11:$K$130,SMALL(IF((BN$8=$N$11:$N$130)*($E$11:$E$130=$R14)*($C$11:$C$130=1),ROW($K$11:$K$130)-ROW(INDEX($K$11:$K$130,1,1))+1),1))),"")</f>
        <v/>
      </c>
      <c r="BO14" s="230" t="str">
        <f t="array" ref="BO14">IFERROR(IF(LEN($R14)=0,"",INDEX($K$11:$K$130,SMALL(IF((BO$8=$N$11:$N$130)*($E$11:$E$130=$R14)*($C$11:$C$130=1),ROW($K$11:$K$130)-ROW(INDEX($K$11:$K$130,1,1))+1),1))),"")</f>
        <v/>
      </c>
      <c r="BP14" s="230" t="str">
        <f t="array" ref="BP14">IFERROR(IF(LEN($R14)=0,"",INDEX($K$11:$K$130,SMALL(IF((BP$8=$N$11:$N$130)*($E$11:$E$130=$R14)*($C$11:$C$130=1),ROW($K$11:$K$130)-ROW(INDEX($K$11:$K$130,1,1))+1),1))),"")</f>
        <v/>
      </c>
      <c r="BQ14" s="230" t="str">
        <f t="array" ref="BQ14">IFERROR(IF(LEN($R14)=0,"",INDEX($K$11:$K$130,SMALL(IF((BQ$8=$N$11:$N$130)*($E$11:$E$130=$R14)*($C$11:$C$130=1),ROW($K$11:$K$130)-ROW(INDEX($K$11:$K$130,1,1))+1),1))),"")</f>
        <v/>
      </c>
      <c r="BR14" s="230" t="str">
        <f t="array" ref="BR14">IFERROR(IF(LEN($R14)=0,"",INDEX($K$11:$K$130,SMALL(IF((BR$8=$N$11:$N$130)*($E$11:$E$130=$R14)*($C$11:$C$130=1),ROW($K$11:$K$130)-ROW(INDEX($K$11:$K$130,1,1))+1),1))),"")</f>
        <v/>
      </c>
      <c r="BS14" s="230" t="str">
        <f t="array" ref="BS14">IFERROR(IF(LEN($R14)=0,"",INDEX($K$11:$K$130,SMALL(IF((BS$8=$N$11:$N$130)*($E$11:$E$130=$R14)*($C$11:$C$130=1),ROW($K$11:$K$130)-ROW(INDEX($K$11:$K$130,1,1))+1),1))),"")</f>
        <v/>
      </c>
      <c r="BT14" s="230" t="str">
        <f t="array" ref="BT14">IFERROR(IF(LEN($R14)=0,"",INDEX($K$11:$K$130,SMALL(IF((BT$8=$N$11:$N$130)*($E$11:$E$130=$R14)*($C$11:$C$130=1),ROW($K$11:$K$130)-ROW(INDEX($K$11:$K$130,1,1))+1),1))),"")</f>
        <v/>
      </c>
      <c r="BU14" s="230" t="str">
        <f t="array" ref="BU14">IFERROR(IF(LEN($R14)=0,"",INDEX($K$11:$K$130,SMALL(IF((BU$8=$N$11:$N$130)*($E$11:$E$130=$R14)*($C$11:$C$130=1),ROW($K$11:$K$130)-ROW(INDEX($K$11:$K$130,1,1))+1),1))),"")</f>
        <v/>
      </c>
      <c r="BV14" s="230" t="str">
        <f t="array" ref="BV14">IFERROR(IF(LEN($R14)=0,"",INDEX($K$11:$K$130,SMALL(IF((BV$8=$N$11:$N$130)*($E$11:$E$130=$R14)*($C$11:$C$130=1),ROW($K$11:$K$130)-ROW(INDEX($K$11:$K$130,1,1))+1),1))),"")</f>
        <v/>
      </c>
      <c r="BW14" s="230" t="str">
        <f t="array" ref="BW14">IFERROR(IF(LEN($R14)=0,"",INDEX($K$11:$K$130,SMALL(IF((BW$8=$N$11:$N$130)*($E$11:$E$130=$R14)*($C$11:$C$130=1),ROW($K$11:$K$130)-ROW(INDEX($K$11:$K$130,1,1))+1),1))),"")</f>
        <v/>
      </c>
      <c r="BX14" s="230" t="str">
        <f t="array" ref="BX14">IFERROR(IF(LEN($R14)=0,"",INDEX($K$11:$K$130,SMALL(IF((BX$8=$N$11:$N$130)*($E$11:$E$130=$R14)*($C$11:$C$130=1),ROW($K$11:$K$130)-ROW(INDEX($K$11:$K$130,1,1))+1),1))),"")</f>
        <v/>
      </c>
      <c r="BY14" s="230" t="str">
        <f t="array" ref="BY14">IFERROR(IF(LEN($R14)=0,"",INDEX($K$11:$K$130,SMALL(IF((BY$8=$N$11:$N$130)*($E$11:$E$130=$R14)*($C$11:$C$130=1),ROW($K$11:$K$130)-ROW(INDEX($K$11:$K$130,1,1))+1),1))),"")</f>
        <v/>
      </c>
      <c r="BZ14" s="230" t="str">
        <f t="array" ref="BZ14">IFERROR(IF(LEN($R14)=0,"",INDEX($K$11:$K$130,SMALL(IF((BZ$8=$N$11:$N$130)*($E$11:$E$130=$R14)*($C$11:$C$130=1),ROW($K$11:$K$130)-ROW(INDEX($K$11:$K$130,1,1))+1),1))),"")</f>
        <v/>
      </c>
      <c r="CA14" s="230" t="str">
        <f t="array" ref="CA14">IFERROR(IF(LEN($R14)=0,"",INDEX($K$11:$K$130,SMALL(IF((CA$8=$N$11:$N$130)*($E$11:$E$130=$R14)*($C$11:$C$130=1),ROW($K$11:$K$130)-ROW(INDEX($K$11:$K$130,1,1))+1),1))),"")</f>
        <v/>
      </c>
      <c r="CB14" s="230" t="str">
        <f t="array" ref="CB14">IFERROR(IF(LEN($R14)=0,"",INDEX($K$11:$K$130,SMALL(IF((CB$8=$N$11:$N$130)*($E$11:$E$130=$R14)*($C$11:$C$130=1),ROW($K$11:$K$130)-ROW(INDEX($K$11:$K$130,1,1))+1),1))),"")</f>
        <v>Paid</v>
      </c>
      <c r="CC14" s="230" t="str">
        <f t="array" ref="CC14">IFERROR(IF(LEN($R14)=0,"",INDEX($K$11:$K$130,SMALL(IF((CC$8=$N$11:$N$130)*($E$11:$E$130=$R14)*($C$11:$C$130=1),ROW($K$11:$K$130)-ROW(INDEX($K$11:$K$130,1,1))+1),1))),"")</f>
        <v/>
      </c>
      <c r="CD14" s="11"/>
      <c r="CE14" s="79">
        <f>IF(OR(Dashboard!$D$7="",Dashboard!$D$7="ALL"),1,IF(Dashboard!$D$7=I14,1,0))</f>
        <v>1</v>
      </c>
      <c r="CF14" s="80">
        <f>IF(OR(Dashboard!$G$7="",Dashboard!$G$7="ALL"),1,IF(Dashboard!$G$7=Calc!D14,1,0))</f>
        <v>1</v>
      </c>
      <c r="CG14" s="14">
        <f t="shared" si="6"/>
        <v>1</v>
      </c>
      <c r="CH14" s="79">
        <f>IF(OR(Calendar!$I$5="",Calendar!$I$5="ALL"),1,IF(Calendar!$I$5=Calc!D14,1,0))</f>
        <v>1</v>
      </c>
      <c r="CI14" s="56"/>
      <c r="CJ14" s="54" t="s">
        <v>60</v>
      </c>
      <c r="CK14" s="13">
        <f>IFERROR(DATE(CK12,CK13,1),"")</f>
        <v>45292</v>
      </c>
      <c r="CL14" s="11"/>
      <c r="CM14" s="23" t="s">
        <v>63</v>
      </c>
      <c r="CN14" s="13">
        <f>IFERROR(DATE(CN12,CN13,1),"")</f>
        <v>45323</v>
      </c>
      <c r="CO14" s="11"/>
      <c r="CP14" s="14">
        <v>1</v>
      </c>
      <c r="CQ14" s="12" t="s">
        <v>18</v>
      </c>
      <c r="CR14" s="12" t="s">
        <v>34</v>
      </c>
      <c r="CS14" s="12">
        <v>31</v>
      </c>
      <c r="CT14" s="232" t="str">
        <f>IFERROR(INDEX($CR$14:$CR$25,MONTH(CU14)),"")</f>
        <v>Jan</v>
      </c>
      <c r="CU14" s="232">
        <f t="shared" ref="CU14:CU25" si="9">IFERROR(DATE(StartYear,MATCH(StartMonth,$CQ$14:$CQ$25,0)+CP13,1),"")</f>
        <v>45292</v>
      </c>
      <c r="CV14" s="232" t="str">
        <f>IFERROR(INDEX($CQ$14:$CQ$25,MONTH(CU14)),"")</f>
        <v>January</v>
      </c>
      <c r="CW14" s="232" t="str">
        <f>IFERROR(CT14&amp;"-"&amp;YEAR(CU14),"")</f>
        <v>Jan-2024</v>
      </c>
      <c r="CX14" s="11"/>
      <c r="CY14" s="12" t="str">
        <f>IF(Menu!G13="","",Menu!G13)</f>
        <v>Internet</v>
      </c>
      <c r="CZ14" s="12">
        <f t="shared" si="3"/>
        <v>0</v>
      </c>
      <c r="DA14" s="11"/>
      <c r="DB14" s="11"/>
      <c r="DC14" s="12">
        <f t="shared" si="8"/>
        <v>1.3999999999999999E-4</v>
      </c>
      <c r="DD14" s="11"/>
      <c r="DE14" s="11"/>
      <c r="DF14" s="12" t="s">
        <v>91</v>
      </c>
      <c r="DG14" s="12">
        <v>2</v>
      </c>
      <c r="DH14" s="12">
        <v>2</v>
      </c>
      <c r="DI14" s="12">
        <v>2025</v>
      </c>
      <c r="DJ14" s="11"/>
      <c r="DK14" s="12" t="str">
        <f>IF(Menu!G11="","",Menu!G11)</f>
        <v>Subscriptions</v>
      </c>
      <c r="DM14" s="177" t="s">
        <v>155</v>
      </c>
    </row>
    <row r="15" spans="2:117" ht="15" customHeight="1" x14ac:dyDescent="0.25">
      <c r="B15" s="59">
        <v>1</v>
      </c>
      <c r="C15" s="59">
        <f>IFERROR(IF(INDEX(Bills!$C$6:$C$15,B15,1)="",0,1),"")</f>
        <v>1</v>
      </c>
      <c r="D15" s="227" t="str">
        <f>IFERROR(IF($C15=1,INDEX(Bills!$B$6:$AB$15,$B15,D$9),""),"")</f>
        <v>Utilities</v>
      </c>
      <c r="E15" s="227" t="str">
        <f>IFERROR(IF($C15=1,INDEX(Bills!$B$6:$AB$15,$B15,E$9),""),"")</f>
        <v>Electricity</v>
      </c>
      <c r="F15" s="227">
        <f t="array" ref="F15">IFERROR(IF($C15=1, INDEX($DG$13:$DG$43, MATCH(INDEX(Bills!$B$6:$AB$15, $B15, F$9), $DF$13:$DF$43, 0)), ""), "")</f>
        <v>1</v>
      </c>
      <c r="G15" s="227" t="str">
        <f t="array" ref="G15">IFERROR(IF($C15=1,INDEX($CV$14:$CV$25,IF(MOD(ROW(A5),12)=0,12,MOD(ROW(A5),12)),1),""),"")</f>
        <v>May</v>
      </c>
      <c r="H15" s="227">
        <f t="array" ref="H15">IFERROR(IF($C15=1,YEAR(INDEX($CU$14:$CU$25,IF(MOD(ROW(A5),12)=0,12,MOD(ROW(A5),12)),1)),""),"")</f>
        <v>2024</v>
      </c>
      <c r="I15" s="227" t="str">
        <f t="array" ref="I15">IFERROR(IF($C15=1,INDEX($CW$14:$CW$25,IF(MOD(ROW(A5),12)=0,12,MOD(ROW(A5),12)),1),""),"")</f>
        <v>May-2024</v>
      </c>
      <c r="J15" s="227">
        <f t="array" ref="J15">IFERROR(IF($C15=1,INDEX(Bills!$B$6:$AB$15,B15,MATCH(INDEX($CW$14:$CW$25,IF(MOD(ROW(A5),12)=0,12,MOD(ROW(A5),12)),1),Bills!$E$5:$AB$5,0)+3),""),"")</f>
        <v>120</v>
      </c>
      <c r="K15" s="227" t="str">
        <f t="array" ref="K15">IFERROR(IF($C15=1,IF(INDEX(Bills!$B$6:$AB$15,B15,MATCH(INDEX($CW$14:$CW$25,IF(MOD(ROW(A5),12)=0,12,MOD(ROW(A5),12)),1),Bills!$E$5:$AB$5,0)+4)=$DM$13,"Paid","Unpaid"),""),"")</f>
        <v>Unpaid</v>
      </c>
      <c r="L15" s="12">
        <f t="shared" si="4"/>
        <v>5</v>
      </c>
      <c r="M15" s="12">
        <f t="shared" si="5"/>
        <v>1</v>
      </c>
      <c r="N15" s="228">
        <f t="shared" si="2"/>
        <v>45413</v>
      </c>
      <c r="O15" s="12" t="str">
        <f>IFERROR(IF(C15&lt;&gt;1,"",IF(Menu!$I$13="",IF(OR(Calendar!$I$7="",Calendar!$I$7=$CM$17),E15,IF(Calendar!$I$7=$CM$18,E15 &amp; " - " &amp;J15,D15 &amp; " - " &amp;J15)),IF(OR(Calendar!$I$7="",Calendar!$I$7=$CM$17),E15,IF(Calendar!$I$7=$CM$18,E15 &amp; " - " &amp;Menu!$I$13 &amp;J15,D15 &amp; " - " &amp;Menu!$I$13  &amp;J15)))),"")</f>
        <v>Utilities - $120</v>
      </c>
      <c r="P15" s="11"/>
      <c r="Q15" s="17">
        <v>5</v>
      </c>
      <c r="R15" s="229" t="str">
        <f>IFERROR(IF(INDEX(Bills!$C$6:$C$105,$Q15,$R$9)="","",INDEX(Bills!$C$6:$C$105,$Q15,$R$9)),"")</f>
        <v>Streaming Service</v>
      </c>
      <c r="S15" s="230" t="str">
        <f t="array" ref="S15">IFERROR(IF(LEN($R15)=0,"",INDEX($K$11:$K$130,SMALL(IF((S$8=$N$11:$N$130)*($E$11:$E$130=$R15)*($C$11:$C$130=1),ROW($K$11:$K$130)-ROW(INDEX($K$11:$K$130,1,1))+1),1))),"")</f>
        <v>Paid</v>
      </c>
      <c r="T15" s="230" t="str">
        <f t="array" ref="T15">IFERROR(IF(LEN($R15)=0,"",INDEX($K$11:$K$130,SMALL(IF((T$8=$N$11:$N$130)*($E$11:$E$130=$R15)*($C$11:$C$130=1),ROW($K$11:$K$130)-ROW(INDEX($K$11:$K$130,1,1))+1),1))),"")</f>
        <v/>
      </c>
      <c r="U15" s="230" t="str">
        <f t="array" ref="U15">IFERROR(IF(LEN($R15)=0,"",INDEX($K$11:$K$130,SMALL(IF((U$8=$N$11:$N$130)*($E$11:$E$130=$R15)*($C$11:$C$130=1),ROW($K$11:$K$130)-ROW(INDEX($K$11:$K$130,1,1))+1),1))),"")</f>
        <v/>
      </c>
      <c r="V15" s="230" t="str">
        <f t="array" ref="V15">IFERROR(IF(LEN($R15)=0,"",INDEX($K$11:$K$130,SMALL(IF((V$8=$N$11:$N$130)*($E$11:$E$130=$R15)*($C$11:$C$130=1),ROW($K$11:$K$130)-ROW(INDEX($K$11:$K$130,1,1))+1),1))),"")</f>
        <v/>
      </c>
      <c r="W15" s="230" t="str">
        <f t="array" ref="W15">IFERROR(IF(LEN($R15)=0,"",INDEX($K$11:$K$130,SMALL(IF((W$8=$N$11:$N$130)*($E$11:$E$130=$R15)*($C$11:$C$130=1),ROW($K$11:$K$130)-ROW(INDEX($K$11:$K$130,1,1))+1),1))),"")</f>
        <v/>
      </c>
      <c r="X15" s="230" t="str">
        <f t="array" ref="X15">IFERROR(IF(LEN($R15)=0,"",INDEX($K$11:$K$130,SMALL(IF((X$8=$N$11:$N$130)*($E$11:$E$130=$R15)*($C$11:$C$130=1),ROW($K$11:$K$130)-ROW(INDEX($K$11:$K$130,1,1))+1),1))),"")</f>
        <v/>
      </c>
      <c r="Y15" s="230" t="str">
        <f t="array" ref="Y15">IFERROR(IF(LEN($R15)=0,"",INDEX($K$11:$K$130,SMALL(IF((Y$8=$N$11:$N$130)*($E$11:$E$130=$R15)*($C$11:$C$130=1),ROW($K$11:$K$130)-ROW(INDEX($K$11:$K$130,1,1))+1),1))),"")</f>
        <v/>
      </c>
      <c r="Z15" s="230" t="str">
        <f t="array" ref="Z15">IFERROR(IF(LEN($R15)=0,"",INDEX($K$11:$K$130,SMALL(IF((Z$8=$N$11:$N$130)*($E$11:$E$130=$R15)*($C$11:$C$130=1),ROW($K$11:$K$130)-ROW(INDEX($K$11:$K$130,1,1))+1),1))),"")</f>
        <v/>
      </c>
      <c r="AA15" s="230" t="str">
        <f t="array" ref="AA15">IFERROR(IF(LEN($R15)=0,"",INDEX($K$11:$K$130,SMALL(IF((AA$8=$N$11:$N$130)*($E$11:$E$130=$R15)*($C$11:$C$130=1),ROW($K$11:$K$130)-ROW(INDEX($K$11:$K$130,1,1))+1),1))),"")</f>
        <v/>
      </c>
      <c r="AB15" s="230" t="str">
        <f t="array" ref="AB15">IFERROR(IF(LEN($R15)=0,"",INDEX($K$11:$K$130,SMALL(IF((AB$8=$N$11:$N$130)*($E$11:$E$130=$R15)*($C$11:$C$130=1),ROW($K$11:$K$130)-ROW(INDEX($K$11:$K$130,1,1))+1),1))),"")</f>
        <v/>
      </c>
      <c r="AC15" s="230" t="str">
        <f t="array" ref="AC15">IFERROR(IF(LEN($R15)=0,"",INDEX($K$11:$K$130,SMALL(IF((AC$8=$N$11:$N$130)*($E$11:$E$130=$R15)*($C$11:$C$130=1),ROW($K$11:$K$130)-ROW(INDEX($K$11:$K$130,1,1))+1),1))),"")</f>
        <v/>
      </c>
      <c r="AD15" s="230" t="str">
        <f t="array" ref="AD15">IFERROR(IF(LEN($R15)=0,"",INDEX($K$11:$K$130,SMALL(IF((AD$8=$N$11:$N$130)*($E$11:$E$130=$R15)*($C$11:$C$130=1),ROW($K$11:$K$130)-ROW(INDEX($K$11:$K$130,1,1))+1),1))),"")</f>
        <v/>
      </c>
      <c r="AE15" s="230" t="str">
        <f t="array" ref="AE15">IFERROR(IF(LEN($R15)=0,"",INDEX($K$11:$K$130,SMALL(IF((AE$8=$N$11:$N$130)*($E$11:$E$130=$R15)*($C$11:$C$130=1),ROW($K$11:$K$130)-ROW(INDEX($K$11:$K$130,1,1))+1),1))),"")</f>
        <v/>
      </c>
      <c r="AF15" s="230" t="str">
        <f t="array" ref="AF15">IFERROR(IF(LEN($R15)=0,"",INDEX($K$11:$K$130,SMALL(IF((AF$8=$N$11:$N$130)*($E$11:$E$130=$R15)*($C$11:$C$130=1),ROW($K$11:$K$130)-ROW(INDEX($K$11:$K$130,1,1))+1),1))),"")</f>
        <v/>
      </c>
      <c r="AG15" s="230" t="str">
        <f t="array" ref="AG15">IFERROR(IF(LEN($R15)=0,"",INDEX($K$11:$K$130,SMALL(IF((AG$8=$N$11:$N$130)*($E$11:$E$130=$R15)*($C$11:$C$130=1),ROW($K$11:$K$130)-ROW(INDEX($K$11:$K$130,1,1))+1),1))),"")</f>
        <v/>
      </c>
      <c r="AH15" s="230" t="str">
        <f t="array" ref="AH15">IFERROR(IF(LEN($R15)=0,"",INDEX($K$11:$K$130,SMALL(IF((AH$8=$N$11:$N$130)*($E$11:$E$130=$R15)*($C$11:$C$130=1),ROW($K$11:$K$130)-ROW(INDEX($K$11:$K$130,1,1))+1),1))),"")</f>
        <v/>
      </c>
      <c r="AI15" s="230" t="str">
        <f t="array" ref="AI15">IFERROR(IF(LEN($R15)=0,"",INDEX($K$11:$K$130,SMALL(IF((AI$8=$N$11:$N$130)*($E$11:$E$130=$R15)*($C$11:$C$130=1),ROW($K$11:$K$130)-ROW(INDEX($K$11:$K$130,1,1))+1),1))),"")</f>
        <v/>
      </c>
      <c r="AJ15" s="230" t="str">
        <f t="array" ref="AJ15">IFERROR(IF(LEN($R15)=0,"",INDEX($K$11:$K$130,SMALL(IF((AJ$8=$N$11:$N$130)*($E$11:$E$130=$R15)*($C$11:$C$130=1),ROW($K$11:$K$130)-ROW(INDEX($K$11:$K$130,1,1))+1),1))),"")</f>
        <v/>
      </c>
      <c r="AK15" s="230" t="str">
        <f t="array" ref="AK15">IFERROR(IF(LEN($R15)=0,"",INDEX($K$11:$K$130,SMALL(IF((AK$8=$N$11:$N$130)*($E$11:$E$130=$R15)*($C$11:$C$130=1),ROW($K$11:$K$130)-ROW(INDEX($K$11:$K$130,1,1))+1),1))),"")</f>
        <v/>
      </c>
      <c r="AL15" s="230" t="str">
        <f t="array" ref="AL15">IFERROR(IF(LEN($R15)=0,"",INDEX($K$11:$K$130,SMALL(IF((AL$8=$N$11:$N$130)*($E$11:$E$130=$R15)*($C$11:$C$130=1),ROW($K$11:$K$130)-ROW(INDEX($K$11:$K$130,1,1))+1),1))),"")</f>
        <v/>
      </c>
      <c r="AM15" s="230" t="str">
        <f t="array" ref="AM15">IFERROR(IF(LEN($R15)=0,"",INDEX($K$11:$K$130,SMALL(IF((AM$8=$N$11:$N$130)*($E$11:$E$130=$R15)*($C$11:$C$130=1),ROW($K$11:$K$130)-ROW(INDEX($K$11:$K$130,1,1))+1),1))),"")</f>
        <v/>
      </c>
      <c r="AN15" s="230" t="str">
        <f t="array" ref="AN15">IFERROR(IF(LEN($R15)=0,"",INDEX($K$11:$K$130,SMALL(IF((AN$8=$N$11:$N$130)*($E$11:$E$130=$R15)*($C$11:$C$130=1),ROW($K$11:$K$130)-ROW(INDEX($K$11:$K$130,1,1))+1),1))),"")</f>
        <v/>
      </c>
      <c r="AO15" s="230" t="str">
        <f t="array" ref="AO15">IFERROR(IF(LEN($R15)=0,"",INDEX($K$11:$K$130,SMALL(IF((AO$8=$N$11:$N$130)*($E$11:$E$130=$R15)*($C$11:$C$130=1),ROW($K$11:$K$130)-ROW(INDEX($K$11:$K$130,1,1))+1),1))),"")</f>
        <v/>
      </c>
      <c r="AP15" s="230" t="str">
        <f t="array" ref="AP15">IFERROR(IF(LEN($R15)=0,"",INDEX($K$11:$K$130,SMALL(IF((AP$8=$N$11:$N$130)*($E$11:$E$130=$R15)*($C$11:$C$130=1),ROW($K$11:$K$130)-ROW(INDEX($K$11:$K$130,1,1))+1),1))),"")</f>
        <v/>
      </c>
      <c r="AQ15" s="230" t="str">
        <f t="array" ref="AQ15">IFERROR(IF(LEN($R15)=0,"",INDEX($K$11:$K$130,SMALL(IF((AQ$8=$N$11:$N$130)*($E$11:$E$130=$R15)*($C$11:$C$130=1),ROW($K$11:$K$130)-ROW(INDEX($K$11:$K$130,1,1))+1),1))),"")</f>
        <v/>
      </c>
      <c r="AR15" s="230" t="str">
        <f t="array" ref="AR15">IFERROR(IF(LEN($R15)=0,"",INDEX($K$11:$K$130,SMALL(IF((AR$8=$N$11:$N$130)*($E$11:$E$130=$R15)*($C$11:$C$130=1),ROW($K$11:$K$130)-ROW(INDEX($K$11:$K$130,1,1))+1),1))),"")</f>
        <v/>
      </c>
      <c r="AS15" s="230" t="str">
        <f t="array" ref="AS15">IFERROR(IF(LEN($R15)=0,"",INDEX($K$11:$K$130,SMALL(IF((AS$8=$N$11:$N$130)*($E$11:$E$130=$R15)*($C$11:$C$130=1),ROW($K$11:$K$130)-ROW(INDEX($K$11:$K$130,1,1))+1),1))),"")</f>
        <v/>
      </c>
      <c r="AT15" s="230" t="str">
        <f t="array" ref="AT15">IFERROR(IF(LEN($R15)=0,"",INDEX($K$11:$K$130,SMALL(IF((AT$8=$N$11:$N$130)*($E$11:$E$130=$R15)*($C$11:$C$130=1),ROW($K$11:$K$130)-ROW(INDEX($K$11:$K$130,1,1))+1),1))),"")</f>
        <v/>
      </c>
      <c r="AU15" s="230" t="str">
        <f t="array" ref="AU15">IFERROR(IF(LEN($R15)=0,"",INDEX($K$11:$K$130,SMALL(IF((AU$8=$N$11:$N$130)*($E$11:$E$130=$R15)*($C$11:$C$130=1),ROW($K$11:$K$130)-ROW(INDEX($K$11:$K$130,1,1))+1),1))),"")</f>
        <v/>
      </c>
      <c r="AV15" s="230" t="str">
        <f t="array" ref="AV15">IFERROR(IF(LEN($R15)=0,"",INDEX($K$11:$K$130,SMALL(IF((AV$8=$N$11:$N$130)*($E$11:$E$130=$R15)*($C$11:$C$130=1),ROW($K$11:$K$130)-ROW(INDEX($K$11:$K$130,1,1))+1),1))),"")</f>
        <v/>
      </c>
      <c r="AW15" s="230" t="str">
        <f t="array" ref="AW15">IFERROR(IF(LEN($R15)=0,"",INDEX($K$11:$K$130,SMALL(IF((AW$8=$N$11:$N$130)*($E$11:$E$130=$R15)*($C$11:$C$130=1),ROW($K$11:$K$130)-ROW(INDEX($K$11:$K$130,1,1))+1),1))),"")</f>
        <v/>
      </c>
      <c r="AX15" s="43"/>
      <c r="AY15" s="230" t="str">
        <f t="array" ref="AY15">IFERROR(IF(LEN($R15)=0,"",INDEX($K$11:$K$130,SMALL(IF((AY$8=$N$11:$N$130)*($E$11:$E$130=$R15)*($C$11:$C$130=1),ROW($K$11:$K$130)-ROW(INDEX($K$11:$K$130,1,1))+1),1))),"")</f>
        <v>Paid</v>
      </c>
      <c r="AZ15" s="230" t="str">
        <f t="array" ref="AZ15">IFERROR(IF(LEN($R15)=0,"",INDEX($K$11:$K$130,SMALL(IF((AZ$8=$N$11:$N$130)*($E$11:$E$130=$R15)*($C$11:$C$130=1),ROW($K$11:$K$130)-ROW(INDEX($K$11:$K$130,1,1))+1),1))),"")</f>
        <v/>
      </c>
      <c r="BA15" s="230" t="str">
        <f t="array" ref="BA15">IFERROR(IF(LEN($R15)=0,"",INDEX($K$11:$K$130,SMALL(IF((BA$8=$N$11:$N$130)*($E$11:$E$130=$R15)*($C$11:$C$130=1),ROW($K$11:$K$130)-ROW(INDEX($K$11:$K$130,1,1))+1),1))),"")</f>
        <v/>
      </c>
      <c r="BB15" s="230" t="str">
        <f t="array" ref="BB15">IFERROR(IF(LEN($R15)=0,"",INDEX($K$11:$K$130,SMALL(IF((BB$8=$N$11:$N$130)*($E$11:$E$130=$R15)*($C$11:$C$130=1),ROW($K$11:$K$130)-ROW(INDEX($K$11:$K$130,1,1))+1),1))),"")</f>
        <v/>
      </c>
      <c r="BC15" s="230" t="str">
        <f t="array" ref="BC15">IFERROR(IF(LEN($R15)=0,"",INDEX($K$11:$K$130,SMALL(IF((BC$8=$N$11:$N$130)*($E$11:$E$130=$R15)*($C$11:$C$130=1),ROW($K$11:$K$130)-ROW(INDEX($K$11:$K$130,1,1))+1),1))),"")</f>
        <v/>
      </c>
      <c r="BD15" s="230" t="str">
        <f t="array" ref="BD15">IFERROR(IF(LEN($R15)=0,"",INDEX($K$11:$K$130,SMALL(IF((BD$8=$N$11:$N$130)*($E$11:$E$130=$R15)*($C$11:$C$130=1),ROW($K$11:$K$130)-ROW(INDEX($K$11:$K$130,1,1))+1),1))),"")</f>
        <v/>
      </c>
      <c r="BE15" s="230" t="str">
        <f t="array" ref="BE15">IFERROR(IF(LEN($R15)=0,"",INDEX($K$11:$K$130,SMALL(IF((BE$8=$N$11:$N$130)*($E$11:$E$130=$R15)*($C$11:$C$130=1),ROW($K$11:$K$130)-ROW(INDEX($K$11:$K$130,1,1))+1),1))),"")</f>
        <v/>
      </c>
      <c r="BF15" s="230" t="str">
        <f t="array" ref="BF15">IFERROR(IF(LEN($R15)=0,"",INDEX($K$11:$K$130,SMALL(IF((BF$8=$N$11:$N$130)*($E$11:$E$130=$R15)*($C$11:$C$130=1),ROW($K$11:$K$130)-ROW(INDEX($K$11:$K$130,1,1))+1),1))),"")</f>
        <v/>
      </c>
      <c r="BG15" s="230" t="str">
        <f t="array" ref="BG15">IFERROR(IF(LEN($R15)=0,"",INDEX($K$11:$K$130,SMALL(IF((BG$8=$N$11:$N$130)*($E$11:$E$130=$R15)*($C$11:$C$130=1),ROW($K$11:$K$130)-ROW(INDEX($K$11:$K$130,1,1))+1),1))),"")</f>
        <v/>
      </c>
      <c r="BH15" s="230" t="str">
        <f t="array" ref="BH15">IFERROR(IF(LEN($R15)=0,"",INDEX($K$11:$K$130,SMALL(IF((BH$8=$N$11:$N$130)*($E$11:$E$130=$R15)*($C$11:$C$130=1),ROW($K$11:$K$130)-ROW(INDEX($K$11:$K$130,1,1))+1),1))),"")</f>
        <v/>
      </c>
      <c r="BI15" s="230" t="str">
        <f t="array" ref="BI15">IFERROR(IF(LEN($R15)=0,"",INDEX($K$11:$K$130,SMALL(IF((BI$8=$N$11:$N$130)*($E$11:$E$130=$R15)*($C$11:$C$130=1),ROW($K$11:$K$130)-ROW(INDEX($K$11:$K$130,1,1))+1),1))),"")</f>
        <v/>
      </c>
      <c r="BJ15" s="230" t="str">
        <f t="array" ref="BJ15">IFERROR(IF(LEN($R15)=0,"",INDEX($K$11:$K$130,SMALL(IF((BJ$8=$N$11:$N$130)*($E$11:$E$130=$R15)*($C$11:$C$130=1),ROW($K$11:$K$130)-ROW(INDEX($K$11:$K$130,1,1))+1),1))),"")</f>
        <v/>
      </c>
      <c r="BK15" s="230" t="str">
        <f t="array" ref="BK15">IFERROR(IF(LEN($R15)=0,"",INDEX($K$11:$K$130,SMALL(IF((BK$8=$N$11:$N$130)*($E$11:$E$130=$R15)*($C$11:$C$130=1),ROW($K$11:$K$130)-ROW(INDEX($K$11:$K$130,1,1))+1),1))),"")</f>
        <v/>
      </c>
      <c r="BL15" s="230" t="str">
        <f t="array" ref="BL15">IFERROR(IF(LEN($R15)=0,"",INDEX($K$11:$K$130,SMALL(IF((BL$8=$N$11:$N$130)*($E$11:$E$130=$R15)*($C$11:$C$130=1),ROW($K$11:$K$130)-ROW(INDEX($K$11:$K$130,1,1))+1),1))),"")</f>
        <v/>
      </c>
      <c r="BM15" s="230" t="str">
        <f t="array" ref="BM15">IFERROR(IF(LEN($R15)=0,"",INDEX($K$11:$K$130,SMALL(IF((BM$8=$N$11:$N$130)*($E$11:$E$130=$R15)*($C$11:$C$130=1),ROW($K$11:$K$130)-ROW(INDEX($K$11:$K$130,1,1))+1),1))),"")</f>
        <v/>
      </c>
      <c r="BN15" s="230" t="str">
        <f t="array" ref="BN15">IFERROR(IF(LEN($R15)=0,"",INDEX($K$11:$K$130,SMALL(IF((BN$8=$N$11:$N$130)*($E$11:$E$130=$R15)*($C$11:$C$130=1),ROW($K$11:$K$130)-ROW(INDEX($K$11:$K$130,1,1))+1),1))),"")</f>
        <v/>
      </c>
      <c r="BO15" s="230" t="str">
        <f t="array" ref="BO15">IFERROR(IF(LEN($R15)=0,"",INDEX($K$11:$K$130,SMALL(IF((BO$8=$N$11:$N$130)*($E$11:$E$130=$R15)*($C$11:$C$130=1),ROW($K$11:$K$130)-ROW(INDEX($K$11:$K$130,1,1))+1),1))),"")</f>
        <v/>
      </c>
      <c r="BP15" s="230" t="str">
        <f t="array" ref="BP15">IFERROR(IF(LEN($R15)=0,"",INDEX($K$11:$K$130,SMALL(IF((BP$8=$N$11:$N$130)*($E$11:$E$130=$R15)*($C$11:$C$130=1),ROW($K$11:$K$130)-ROW(INDEX($K$11:$K$130,1,1))+1),1))),"")</f>
        <v/>
      </c>
      <c r="BQ15" s="230" t="str">
        <f t="array" ref="BQ15">IFERROR(IF(LEN($R15)=0,"",INDEX($K$11:$K$130,SMALL(IF((BQ$8=$N$11:$N$130)*($E$11:$E$130=$R15)*($C$11:$C$130=1),ROW($K$11:$K$130)-ROW(INDEX($K$11:$K$130,1,1))+1),1))),"")</f>
        <v/>
      </c>
      <c r="BR15" s="230" t="str">
        <f t="array" ref="BR15">IFERROR(IF(LEN($R15)=0,"",INDEX($K$11:$K$130,SMALL(IF((BR$8=$N$11:$N$130)*($E$11:$E$130=$R15)*($C$11:$C$130=1),ROW($K$11:$K$130)-ROW(INDEX($K$11:$K$130,1,1))+1),1))),"")</f>
        <v/>
      </c>
      <c r="BS15" s="230" t="str">
        <f t="array" ref="BS15">IFERROR(IF(LEN($R15)=0,"",INDEX($K$11:$K$130,SMALL(IF((BS$8=$N$11:$N$130)*($E$11:$E$130=$R15)*($C$11:$C$130=1),ROW($K$11:$K$130)-ROW(INDEX($K$11:$K$130,1,1))+1),1))),"")</f>
        <v/>
      </c>
      <c r="BT15" s="230" t="str">
        <f t="array" ref="BT15">IFERROR(IF(LEN($R15)=0,"",INDEX($K$11:$K$130,SMALL(IF((BT$8=$N$11:$N$130)*($E$11:$E$130=$R15)*($C$11:$C$130=1),ROW($K$11:$K$130)-ROW(INDEX($K$11:$K$130,1,1))+1),1))),"")</f>
        <v/>
      </c>
      <c r="BU15" s="230" t="str">
        <f t="array" ref="BU15">IFERROR(IF(LEN($R15)=0,"",INDEX($K$11:$K$130,SMALL(IF((BU$8=$N$11:$N$130)*($E$11:$E$130=$R15)*($C$11:$C$130=1),ROW($K$11:$K$130)-ROW(INDEX($K$11:$K$130,1,1))+1),1))),"")</f>
        <v/>
      </c>
      <c r="BV15" s="230" t="str">
        <f t="array" ref="BV15">IFERROR(IF(LEN($R15)=0,"",INDEX($K$11:$K$130,SMALL(IF((BV$8=$N$11:$N$130)*($E$11:$E$130=$R15)*($C$11:$C$130=1),ROW($K$11:$K$130)-ROW(INDEX($K$11:$K$130,1,1))+1),1))),"")</f>
        <v/>
      </c>
      <c r="BW15" s="230" t="str">
        <f t="array" ref="BW15">IFERROR(IF(LEN($R15)=0,"",INDEX($K$11:$K$130,SMALL(IF((BW$8=$N$11:$N$130)*($E$11:$E$130=$R15)*($C$11:$C$130=1),ROW($K$11:$K$130)-ROW(INDEX($K$11:$K$130,1,1))+1),1))),"")</f>
        <v/>
      </c>
      <c r="BX15" s="230" t="str">
        <f t="array" ref="BX15">IFERROR(IF(LEN($R15)=0,"",INDEX($K$11:$K$130,SMALL(IF((BX$8=$N$11:$N$130)*($E$11:$E$130=$R15)*($C$11:$C$130=1),ROW($K$11:$K$130)-ROW(INDEX($K$11:$K$130,1,1))+1),1))),"")</f>
        <v/>
      </c>
      <c r="BY15" s="230" t="str">
        <f t="array" ref="BY15">IFERROR(IF(LEN($R15)=0,"",INDEX($K$11:$K$130,SMALL(IF((BY$8=$N$11:$N$130)*($E$11:$E$130=$R15)*($C$11:$C$130=1),ROW($K$11:$K$130)-ROW(INDEX($K$11:$K$130,1,1))+1),1))),"")</f>
        <v/>
      </c>
      <c r="BZ15" s="230" t="str">
        <f t="array" ref="BZ15">IFERROR(IF(LEN($R15)=0,"",INDEX($K$11:$K$130,SMALL(IF((BZ$8=$N$11:$N$130)*($E$11:$E$130=$R15)*($C$11:$C$130=1),ROW($K$11:$K$130)-ROW(INDEX($K$11:$K$130,1,1))+1),1))),"")</f>
        <v/>
      </c>
      <c r="CA15" s="230" t="str">
        <f t="array" ref="CA15">IFERROR(IF(LEN($R15)=0,"",INDEX($K$11:$K$130,SMALL(IF((CA$8=$N$11:$N$130)*($E$11:$E$130=$R15)*($C$11:$C$130=1),ROW($K$11:$K$130)-ROW(INDEX($K$11:$K$130,1,1))+1),1))),"")</f>
        <v/>
      </c>
      <c r="CB15" s="230" t="str">
        <f t="array" ref="CB15">IFERROR(IF(LEN($R15)=0,"",INDEX($K$11:$K$130,SMALL(IF((CB$8=$N$11:$N$130)*($E$11:$E$130=$R15)*($C$11:$C$130=1),ROW($K$11:$K$130)-ROW(INDEX($K$11:$K$130,1,1))+1),1))),"")</f>
        <v>Paid</v>
      </c>
      <c r="CC15" s="230" t="str">
        <f t="array" ref="CC15">IFERROR(IF(LEN($R15)=0,"",INDEX($K$11:$K$130,SMALL(IF((CC$8=$N$11:$N$130)*($E$11:$E$130=$R15)*($C$11:$C$130=1),ROW($K$11:$K$130)-ROW(INDEX($K$11:$K$130,1,1))+1),1))),"")</f>
        <v/>
      </c>
      <c r="CD15" s="11"/>
      <c r="CE15" s="79">
        <f>IF(OR(Dashboard!$D$7="",Dashboard!$D$7="ALL"),1,IF(Dashboard!$D$7=I15,1,0))</f>
        <v>1</v>
      </c>
      <c r="CF15" s="80">
        <f>IF(OR(Dashboard!$G$7="",Dashboard!$G$7="ALL"),1,IF(Dashboard!$G$7=Calc!D15,1,0))</f>
        <v>1</v>
      </c>
      <c r="CG15" s="14">
        <f t="shared" si="6"/>
        <v>1</v>
      </c>
      <c r="CH15" s="79">
        <f>IF(OR(Calendar!$I$5="",Calendar!$I$5="ALL"),1,IF(Calendar!$I$5=Calc!D15,1,0))</f>
        <v>1</v>
      </c>
      <c r="CI15" s="11"/>
      <c r="CJ15" s="11"/>
      <c r="CK15" s="11"/>
      <c r="CL15" s="11"/>
      <c r="CM15" s="11"/>
      <c r="CN15" s="11"/>
      <c r="CO15" s="11"/>
      <c r="CP15" s="14">
        <v>2</v>
      </c>
      <c r="CQ15" s="12" t="s">
        <v>20</v>
      </c>
      <c r="CR15" s="12" t="s">
        <v>35</v>
      </c>
      <c r="CS15" s="12">
        <f>IFERROR(IF(MOD(W6,4)=0,29,28),31)</f>
        <v>29</v>
      </c>
      <c r="CT15" s="232" t="str">
        <f t="shared" ref="CT15:CT25" si="10">IFERROR(INDEX($CR$14:$CR$25,MONTH(CU15)),"")</f>
        <v>Feb</v>
      </c>
      <c r="CU15" s="232">
        <f t="shared" si="9"/>
        <v>45323</v>
      </c>
      <c r="CV15" s="232" t="str">
        <f t="shared" ref="CV15:CV25" si="11">IFERROR(INDEX($CQ$14:$CQ$25,MONTH(CU15)),"")</f>
        <v>February</v>
      </c>
      <c r="CW15" s="232" t="str">
        <f t="shared" ref="CW15:CW25" si="12">IFERROR(CT15&amp;"-"&amp;YEAR(CU15),"")</f>
        <v>Feb-2024</v>
      </c>
      <c r="CX15" s="11"/>
      <c r="CY15" s="12" t="str">
        <f>IF(Menu!G14="","",Menu!G14)</f>
        <v>Home</v>
      </c>
      <c r="CZ15" s="12">
        <f t="shared" si="3"/>
        <v>0</v>
      </c>
      <c r="DA15" s="11"/>
      <c r="DB15" s="11"/>
      <c r="DC15" s="12">
        <f t="shared" si="8"/>
        <v>1.4999999999999999E-4</v>
      </c>
      <c r="DD15" s="11"/>
      <c r="DE15" s="11"/>
      <c r="DF15" s="12" t="s">
        <v>92</v>
      </c>
      <c r="DG15" s="12">
        <v>3</v>
      </c>
      <c r="DH15" s="12">
        <v>3</v>
      </c>
      <c r="DI15" s="12">
        <v>2026</v>
      </c>
      <c r="DJ15" s="11"/>
      <c r="DK15" s="12" t="str">
        <f>IF(Menu!G12="","",Menu!G12)</f>
        <v>Phone</v>
      </c>
    </row>
    <row r="16" spans="2:117" ht="15" customHeight="1" x14ac:dyDescent="0.25">
      <c r="B16" s="59">
        <v>1</v>
      </c>
      <c r="C16" s="59">
        <f>IFERROR(IF(INDEX(Bills!$C$6:$C$15,B16,1)="",0,1),"")</f>
        <v>1</v>
      </c>
      <c r="D16" s="227" t="str">
        <f>IFERROR(IF($C16=1,INDEX(Bills!$B$6:$AB$15,$B16,D$9),""),"")</f>
        <v>Utilities</v>
      </c>
      <c r="E16" s="227" t="str">
        <f>IFERROR(IF($C16=1,INDEX(Bills!$B$6:$AB$15,$B16,E$9),""),"")</f>
        <v>Electricity</v>
      </c>
      <c r="F16" s="227">
        <f t="array" ref="F16">IFERROR(IF($C16=1, INDEX($DG$13:$DG$43, MATCH(INDEX(Bills!$B$6:$AB$15, $B16, F$9), $DF$13:$DF$43, 0)), ""), "")</f>
        <v>1</v>
      </c>
      <c r="G16" s="227" t="str">
        <f t="array" ref="G16">IFERROR(IF($C16=1,INDEX($CV$14:$CV$25,IF(MOD(ROW(A6),12)=0,12,MOD(ROW(A6),12)),1),""),"")</f>
        <v>June</v>
      </c>
      <c r="H16" s="227">
        <f t="array" ref="H16">IFERROR(IF($C16=1,YEAR(INDEX($CU$14:$CU$25,IF(MOD(ROW(A6),12)=0,12,MOD(ROW(A6),12)),1)),""),"")</f>
        <v>2024</v>
      </c>
      <c r="I16" s="227" t="str">
        <f t="array" ref="I16">IFERROR(IF($C16=1,INDEX($CW$14:$CW$25,IF(MOD(ROW(A6),12)=0,12,MOD(ROW(A6),12)),1),""),"")</f>
        <v>Jun-2024</v>
      </c>
      <c r="J16" s="227">
        <f t="array" ref="J16">IFERROR(IF($C16=1,INDEX(Bills!$B$6:$AB$15,B16,MATCH(INDEX($CW$14:$CW$25,IF(MOD(ROW(A6),12)=0,12,MOD(ROW(A6),12)),1),Bills!$E$5:$AB$5,0)+3),""),"")</f>
        <v>120</v>
      </c>
      <c r="K16" s="227" t="str">
        <f t="array" ref="K16">IFERROR(IF($C16=1,IF(INDEX(Bills!$B$6:$AB$15,B16,MATCH(INDEX($CW$14:$CW$25,IF(MOD(ROW(A6),12)=0,12,MOD(ROW(A6),12)),1),Bills!$E$5:$AB$5,0)+4)=$DM$13,"Paid","Unpaid"),""),"")</f>
        <v>Paid</v>
      </c>
      <c r="L16" s="12">
        <f t="shared" si="4"/>
        <v>6</v>
      </c>
      <c r="M16" s="12">
        <f t="shared" si="5"/>
        <v>1</v>
      </c>
      <c r="N16" s="228">
        <f t="shared" si="2"/>
        <v>45444</v>
      </c>
      <c r="O16" s="12" t="str">
        <f>IFERROR(IF(C16&lt;&gt;1,"",IF(Menu!$I$13="",IF(OR(Calendar!$I$7="",Calendar!$I$7=$CM$17),E16,IF(Calendar!$I$7=$CM$18,E16 &amp; " - " &amp;J16,D16 &amp; " - " &amp;J16)),IF(OR(Calendar!$I$7="",Calendar!$I$7=$CM$17),E16,IF(Calendar!$I$7=$CM$18,E16 &amp; " - " &amp;Menu!$I$13 &amp;J16,D16 &amp; " - " &amp;Menu!$I$13  &amp;J16)))),"")</f>
        <v>Utilities - $120</v>
      </c>
      <c r="P16" s="11"/>
      <c r="Q16" s="17">
        <v>6</v>
      </c>
      <c r="R16" s="229" t="str">
        <f>IFERROR(IF(INDEX(Bills!$C$6:$C$105,$Q16,$R$9)="","",INDEX(Bills!$C$6:$C$105,$Q16,$R$9)),"")</f>
        <v>Gym Membership</v>
      </c>
      <c r="S16" s="230" t="str">
        <f t="array" ref="S16">IFERROR(IF(LEN($R16)=0,"",INDEX($K$11:$K$130,SMALL(IF((S$8=$N$11:$N$130)*($E$11:$E$130=$R16)*($C$11:$C$130=1),ROW($K$11:$K$130)-ROW(INDEX($K$11:$K$130,1,1))+1),1))),"")</f>
        <v/>
      </c>
      <c r="T16" s="230" t="str">
        <f t="array" ref="T16">IFERROR(IF(LEN($R16)=0,"",INDEX($K$11:$K$130,SMALL(IF((T$8=$N$11:$N$130)*($E$11:$E$130=$R16)*($C$11:$C$130=1),ROW($K$11:$K$130)-ROW(INDEX($K$11:$K$130,1,1))+1),1))),"")</f>
        <v/>
      </c>
      <c r="U16" s="230" t="str">
        <f t="array" ref="U16">IFERROR(IF(LEN($R16)=0,"",INDEX($K$11:$K$130,SMALL(IF((U$8=$N$11:$N$130)*($E$11:$E$130=$R16)*($C$11:$C$130=1),ROW($K$11:$K$130)-ROW(INDEX($K$11:$K$130,1,1))+1),1))),"")</f>
        <v/>
      </c>
      <c r="V16" s="230" t="str">
        <f t="array" ref="V16">IFERROR(IF(LEN($R16)=0,"",INDEX($K$11:$K$130,SMALL(IF((V$8=$N$11:$N$130)*($E$11:$E$130=$R16)*($C$11:$C$130=1),ROW($K$11:$K$130)-ROW(INDEX($K$11:$K$130,1,1))+1),1))),"")</f>
        <v/>
      </c>
      <c r="W16" s="230" t="str">
        <f t="array" ref="W16">IFERROR(IF(LEN($R16)=0,"",INDEX($K$11:$K$130,SMALL(IF((W$8=$N$11:$N$130)*($E$11:$E$130=$R16)*($C$11:$C$130=1),ROW($K$11:$K$130)-ROW(INDEX($K$11:$K$130,1,1))+1),1))),"")</f>
        <v/>
      </c>
      <c r="X16" s="230" t="str">
        <f t="array" ref="X16">IFERROR(IF(LEN($R16)=0,"",INDEX($K$11:$K$130,SMALL(IF((X$8=$N$11:$N$130)*($E$11:$E$130=$R16)*($C$11:$C$130=1),ROW($K$11:$K$130)-ROW(INDEX($K$11:$K$130,1,1))+1),1))),"")</f>
        <v/>
      </c>
      <c r="Y16" s="230" t="str">
        <f t="array" ref="Y16">IFERROR(IF(LEN($R16)=0,"",INDEX($K$11:$K$130,SMALL(IF((Y$8=$N$11:$N$130)*($E$11:$E$130=$R16)*($C$11:$C$130=1),ROW($K$11:$K$130)-ROW(INDEX($K$11:$K$130,1,1))+1),1))),"")</f>
        <v/>
      </c>
      <c r="Z16" s="230" t="str">
        <f t="array" ref="Z16">IFERROR(IF(LEN($R16)=0,"",INDEX($K$11:$K$130,SMALL(IF((Z$8=$N$11:$N$130)*($E$11:$E$130=$R16)*($C$11:$C$130=1),ROW($K$11:$K$130)-ROW(INDEX($K$11:$K$130,1,1))+1),1))),"")</f>
        <v/>
      </c>
      <c r="AA16" s="230" t="str">
        <f t="array" ref="AA16">IFERROR(IF(LEN($R16)=0,"",INDEX($K$11:$K$130,SMALL(IF((AA$8=$N$11:$N$130)*($E$11:$E$130=$R16)*($C$11:$C$130=1),ROW($K$11:$K$130)-ROW(INDEX($K$11:$K$130,1,1))+1),1))),"")</f>
        <v/>
      </c>
      <c r="AB16" s="230" t="str">
        <f t="array" ref="AB16">IFERROR(IF(LEN($R16)=0,"",INDEX($K$11:$K$130,SMALL(IF((AB$8=$N$11:$N$130)*($E$11:$E$130=$R16)*($C$11:$C$130=1),ROW($K$11:$K$130)-ROW(INDEX($K$11:$K$130,1,1))+1),1))),"")</f>
        <v/>
      </c>
      <c r="AC16" s="230" t="str">
        <f t="array" ref="AC16">IFERROR(IF(LEN($R16)=0,"",INDEX($K$11:$K$130,SMALL(IF((AC$8=$N$11:$N$130)*($E$11:$E$130=$R16)*($C$11:$C$130=1),ROW($K$11:$K$130)-ROW(INDEX($K$11:$K$130,1,1))+1),1))),"")</f>
        <v/>
      </c>
      <c r="AD16" s="230" t="str">
        <f t="array" ref="AD16">IFERROR(IF(LEN($R16)=0,"",INDEX($K$11:$K$130,SMALL(IF((AD$8=$N$11:$N$130)*($E$11:$E$130=$R16)*($C$11:$C$130=1),ROW($K$11:$K$130)-ROW(INDEX($K$11:$K$130,1,1))+1),1))),"")</f>
        <v/>
      </c>
      <c r="AE16" s="230" t="str">
        <f t="array" ref="AE16">IFERROR(IF(LEN($R16)=0,"",INDEX($K$11:$K$130,SMALL(IF((AE$8=$N$11:$N$130)*($E$11:$E$130=$R16)*($C$11:$C$130=1),ROW($K$11:$K$130)-ROW(INDEX($K$11:$K$130,1,1))+1),1))),"")</f>
        <v/>
      </c>
      <c r="AF16" s="230" t="str">
        <f t="array" ref="AF16">IFERROR(IF(LEN($R16)=0,"",INDEX($K$11:$K$130,SMALL(IF((AF$8=$N$11:$N$130)*($E$11:$E$130=$R16)*($C$11:$C$130=1),ROW($K$11:$K$130)-ROW(INDEX($K$11:$K$130,1,1))+1),1))),"")</f>
        <v/>
      </c>
      <c r="AG16" s="230" t="str">
        <f t="array" ref="AG16">IFERROR(IF(LEN($R16)=0,"",INDEX($K$11:$K$130,SMALL(IF((AG$8=$N$11:$N$130)*($E$11:$E$130=$R16)*($C$11:$C$130=1),ROW($K$11:$K$130)-ROW(INDEX($K$11:$K$130,1,1))+1),1))),"")</f>
        <v>Paid</v>
      </c>
      <c r="AH16" s="230" t="str">
        <f t="array" ref="AH16">IFERROR(IF(LEN($R16)=0,"",INDEX($K$11:$K$130,SMALL(IF((AH$8=$N$11:$N$130)*($E$11:$E$130=$R16)*($C$11:$C$130=1),ROW($K$11:$K$130)-ROW(INDEX($K$11:$K$130,1,1))+1),1))),"")</f>
        <v/>
      </c>
      <c r="AI16" s="230" t="str">
        <f t="array" ref="AI16">IFERROR(IF(LEN($R16)=0,"",INDEX($K$11:$K$130,SMALL(IF((AI$8=$N$11:$N$130)*($E$11:$E$130=$R16)*($C$11:$C$130=1),ROW($K$11:$K$130)-ROW(INDEX($K$11:$K$130,1,1))+1),1))),"")</f>
        <v/>
      </c>
      <c r="AJ16" s="230" t="str">
        <f t="array" ref="AJ16">IFERROR(IF(LEN($R16)=0,"",INDEX($K$11:$K$130,SMALL(IF((AJ$8=$N$11:$N$130)*($E$11:$E$130=$R16)*($C$11:$C$130=1),ROW($K$11:$K$130)-ROW(INDEX($K$11:$K$130,1,1))+1),1))),"")</f>
        <v/>
      </c>
      <c r="AK16" s="230" t="str">
        <f t="array" ref="AK16">IFERROR(IF(LEN($R16)=0,"",INDEX($K$11:$K$130,SMALL(IF((AK$8=$N$11:$N$130)*($E$11:$E$130=$R16)*($C$11:$C$130=1),ROW($K$11:$K$130)-ROW(INDEX($K$11:$K$130,1,1))+1),1))),"")</f>
        <v/>
      </c>
      <c r="AL16" s="230" t="str">
        <f t="array" ref="AL16">IFERROR(IF(LEN($R16)=0,"",INDEX($K$11:$K$130,SMALL(IF((AL$8=$N$11:$N$130)*($E$11:$E$130=$R16)*($C$11:$C$130=1),ROW($K$11:$K$130)-ROW(INDEX($K$11:$K$130,1,1))+1),1))),"")</f>
        <v/>
      </c>
      <c r="AM16" s="230" t="str">
        <f t="array" ref="AM16">IFERROR(IF(LEN($R16)=0,"",INDEX($K$11:$K$130,SMALL(IF((AM$8=$N$11:$N$130)*($E$11:$E$130=$R16)*($C$11:$C$130=1),ROW($K$11:$K$130)-ROW(INDEX($K$11:$K$130,1,1))+1),1))),"")</f>
        <v/>
      </c>
      <c r="AN16" s="230" t="str">
        <f t="array" ref="AN16">IFERROR(IF(LEN($R16)=0,"",INDEX($K$11:$K$130,SMALL(IF((AN$8=$N$11:$N$130)*($E$11:$E$130=$R16)*($C$11:$C$130=1),ROW($K$11:$K$130)-ROW(INDEX($K$11:$K$130,1,1))+1),1))),"")</f>
        <v/>
      </c>
      <c r="AO16" s="230" t="str">
        <f t="array" ref="AO16">IFERROR(IF(LEN($R16)=0,"",INDEX($K$11:$K$130,SMALL(IF((AO$8=$N$11:$N$130)*($E$11:$E$130=$R16)*($C$11:$C$130=1),ROW($K$11:$K$130)-ROW(INDEX($K$11:$K$130,1,1))+1),1))),"")</f>
        <v/>
      </c>
      <c r="AP16" s="230" t="str">
        <f t="array" ref="AP16">IFERROR(IF(LEN($R16)=0,"",INDEX($K$11:$K$130,SMALL(IF((AP$8=$N$11:$N$130)*($E$11:$E$130=$R16)*($C$11:$C$130=1),ROW($K$11:$K$130)-ROW(INDEX($K$11:$K$130,1,1))+1),1))),"")</f>
        <v/>
      </c>
      <c r="AQ16" s="230" t="str">
        <f t="array" ref="AQ16">IFERROR(IF(LEN($R16)=0,"",INDEX($K$11:$K$130,SMALL(IF((AQ$8=$N$11:$N$130)*($E$11:$E$130=$R16)*($C$11:$C$130=1),ROW($K$11:$K$130)-ROW(INDEX($K$11:$K$130,1,1))+1),1))),"")</f>
        <v/>
      </c>
      <c r="AR16" s="230" t="str">
        <f t="array" ref="AR16">IFERROR(IF(LEN($R16)=0,"",INDEX($K$11:$K$130,SMALL(IF((AR$8=$N$11:$N$130)*($E$11:$E$130=$R16)*($C$11:$C$130=1),ROW($K$11:$K$130)-ROW(INDEX($K$11:$K$130,1,1))+1),1))),"")</f>
        <v/>
      </c>
      <c r="AS16" s="230" t="str">
        <f t="array" ref="AS16">IFERROR(IF(LEN($R16)=0,"",INDEX($K$11:$K$130,SMALL(IF((AS$8=$N$11:$N$130)*($E$11:$E$130=$R16)*($C$11:$C$130=1),ROW($K$11:$K$130)-ROW(INDEX($K$11:$K$130,1,1))+1),1))),"")</f>
        <v/>
      </c>
      <c r="AT16" s="230" t="str">
        <f t="array" ref="AT16">IFERROR(IF(LEN($R16)=0,"",INDEX($K$11:$K$130,SMALL(IF((AT$8=$N$11:$N$130)*($E$11:$E$130=$R16)*($C$11:$C$130=1),ROW($K$11:$K$130)-ROW(INDEX($K$11:$K$130,1,1))+1),1))),"")</f>
        <v/>
      </c>
      <c r="AU16" s="230" t="str">
        <f t="array" ref="AU16">IFERROR(IF(LEN($R16)=0,"",INDEX($K$11:$K$130,SMALL(IF((AU$8=$N$11:$N$130)*($E$11:$E$130=$R16)*($C$11:$C$130=1),ROW($K$11:$K$130)-ROW(INDEX($K$11:$K$130,1,1))+1),1))),"")</f>
        <v/>
      </c>
      <c r="AV16" s="230" t="str">
        <f t="array" ref="AV16">IFERROR(IF(LEN($R16)=0,"",INDEX($K$11:$K$130,SMALL(IF((AV$8=$N$11:$N$130)*($E$11:$E$130=$R16)*($C$11:$C$130=1),ROW($K$11:$K$130)-ROW(INDEX($K$11:$K$130,1,1))+1),1))),"")</f>
        <v/>
      </c>
      <c r="AW16" s="230" t="str">
        <f t="array" ref="AW16">IFERROR(IF(LEN($R16)=0,"",INDEX($K$11:$K$130,SMALL(IF((AW$8=$N$11:$N$130)*($E$11:$E$130=$R16)*($C$11:$C$130=1),ROW($K$11:$K$130)-ROW(INDEX($K$11:$K$130,1,1))+1),1))),"")</f>
        <v/>
      </c>
      <c r="AX16" s="43"/>
      <c r="AY16" s="230" t="str">
        <f t="array" ref="AY16">IFERROR(IF(LEN($R16)=0,"",INDEX($K$11:$K$130,SMALL(IF((AY$8=$N$11:$N$130)*($E$11:$E$130=$R16)*($C$11:$C$130=1),ROW($K$11:$K$130)-ROW(INDEX($K$11:$K$130,1,1))+1),1))),"")</f>
        <v/>
      </c>
      <c r="AZ16" s="230" t="str">
        <f t="array" ref="AZ16">IFERROR(IF(LEN($R16)=0,"",INDEX($K$11:$K$130,SMALL(IF((AZ$8=$N$11:$N$130)*($E$11:$E$130=$R16)*($C$11:$C$130=1),ROW($K$11:$K$130)-ROW(INDEX($K$11:$K$130,1,1))+1),1))),"")</f>
        <v/>
      </c>
      <c r="BA16" s="230" t="str">
        <f t="array" ref="BA16">IFERROR(IF(LEN($R16)=0,"",INDEX($K$11:$K$130,SMALL(IF((BA$8=$N$11:$N$130)*($E$11:$E$130=$R16)*($C$11:$C$130=1),ROW($K$11:$K$130)-ROW(INDEX($K$11:$K$130,1,1))+1),1))),"")</f>
        <v/>
      </c>
      <c r="BB16" s="230" t="str">
        <f t="array" ref="BB16">IFERROR(IF(LEN($R16)=0,"",INDEX($K$11:$K$130,SMALL(IF((BB$8=$N$11:$N$130)*($E$11:$E$130=$R16)*($C$11:$C$130=1),ROW($K$11:$K$130)-ROW(INDEX($K$11:$K$130,1,1))+1),1))),"")</f>
        <v/>
      </c>
      <c r="BC16" s="230" t="str">
        <f t="array" ref="BC16">IFERROR(IF(LEN($R16)=0,"",INDEX($K$11:$K$130,SMALL(IF((BC$8=$N$11:$N$130)*($E$11:$E$130=$R16)*($C$11:$C$130=1),ROW($K$11:$K$130)-ROW(INDEX($K$11:$K$130,1,1))+1),1))),"")</f>
        <v/>
      </c>
      <c r="BD16" s="230" t="str">
        <f t="array" ref="BD16">IFERROR(IF(LEN($R16)=0,"",INDEX($K$11:$K$130,SMALL(IF((BD$8=$N$11:$N$130)*($E$11:$E$130=$R16)*($C$11:$C$130=1),ROW($K$11:$K$130)-ROW(INDEX($K$11:$K$130,1,1))+1),1))),"")</f>
        <v/>
      </c>
      <c r="BE16" s="230" t="str">
        <f t="array" ref="BE16">IFERROR(IF(LEN($R16)=0,"",INDEX($K$11:$K$130,SMALL(IF((BE$8=$N$11:$N$130)*($E$11:$E$130=$R16)*($C$11:$C$130=1),ROW($K$11:$K$130)-ROW(INDEX($K$11:$K$130,1,1))+1),1))),"")</f>
        <v/>
      </c>
      <c r="BF16" s="230" t="str">
        <f t="array" ref="BF16">IFERROR(IF(LEN($R16)=0,"",INDEX($K$11:$K$130,SMALL(IF((BF$8=$N$11:$N$130)*($E$11:$E$130=$R16)*($C$11:$C$130=1),ROW($K$11:$K$130)-ROW(INDEX($K$11:$K$130,1,1))+1),1))),"")</f>
        <v/>
      </c>
      <c r="BG16" s="230" t="str">
        <f t="array" ref="BG16">IFERROR(IF(LEN($R16)=0,"",INDEX($K$11:$K$130,SMALL(IF((BG$8=$N$11:$N$130)*($E$11:$E$130=$R16)*($C$11:$C$130=1),ROW($K$11:$K$130)-ROW(INDEX($K$11:$K$130,1,1))+1),1))),"")</f>
        <v/>
      </c>
      <c r="BH16" s="230" t="str">
        <f t="array" ref="BH16">IFERROR(IF(LEN($R16)=0,"",INDEX($K$11:$K$130,SMALL(IF((BH$8=$N$11:$N$130)*($E$11:$E$130=$R16)*($C$11:$C$130=1),ROW($K$11:$K$130)-ROW(INDEX($K$11:$K$130,1,1))+1),1))),"")</f>
        <v/>
      </c>
      <c r="BI16" s="230" t="str">
        <f t="array" ref="BI16">IFERROR(IF(LEN($R16)=0,"",INDEX($K$11:$K$130,SMALL(IF((BI$8=$N$11:$N$130)*($E$11:$E$130=$R16)*($C$11:$C$130=1),ROW($K$11:$K$130)-ROW(INDEX($K$11:$K$130,1,1))+1),1))),"")</f>
        <v/>
      </c>
      <c r="BJ16" s="230" t="str">
        <f t="array" ref="BJ16">IFERROR(IF(LEN($R16)=0,"",INDEX($K$11:$K$130,SMALL(IF((BJ$8=$N$11:$N$130)*($E$11:$E$130=$R16)*($C$11:$C$130=1),ROW($K$11:$K$130)-ROW(INDEX($K$11:$K$130,1,1))+1),1))),"")</f>
        <v/>
      </c>
      <c r="BK16" s="230" t="str">
        <f t="array" ref="BK16">IFERROR(IF(LEN($R16)=0,"",INDEX($K$11:$K$130,SMALL(IF((BK$8=$N$11:$N$130)*($E$11:$E$130=$R16)*($C$11:$C$130=1),ROW($K$11:$K$130)-ROW(INDEX($K$11:$K$130,1,1))+1),1))),"")</f>
        <v/>
      </c>
      <c r="BL16" s="230" t="str">
        <f t="array" ref="BL16">IFERROR(IF(LEN($R16)=0,"",INDEX($K$11:$K$130,SMALL(IF((BL$8=$N$11:$N$130)*($E$11:$E$130=$R16)*($C$11:$C$130=1),ROW($K$11:$K$130)-ROW(INDEX($K$11:$K$130,1,1))+1),1))),"")</f>
        <v/>
      </c>
      <c r="BM16" s="230" t="str">
        <f t="array" ref="BM16">IFERROR(IF(LEN($R16)=0,"",INDEX($K$11:$K$130,SMALL(IF((BM$8=$N$11:$N$130)*($E$11:$E$130=$R16)*($C$11:$C$130=1),ROW($K$11:$K$130)-ROW(INDEX($K$11:$K$130,1,1))+1),1))),"")</f>
        <v>Paid</v>
      </c>
      <c r="BN16" s="230" t="str">
        <f t="array" ref="BN16">IFERROR(IF(LEN($R16)=0,"",INDEX($K$11:$K$130,SMALL(IF((BN$8=$N$11:$N$130)*($E$11:$E$130=$R16)*($C$11:$C$130=1),ROW($K$11:$K$130)-ROW(INDEX($K$11:$K$130,1,1))+1),1))),"")</f>
        <v/>
      </c>
      <c r="BO16" s="230" t="str">
        <f t="array" ref="BO16">IFERROR(IF(LEN($R16)=0,"",INDEX($K$11:$K$130,SMALL(IF((BO$8=$N$11:$N$130)*($E$11:$E$130=$R16)*($C$11:$C$130=1),ROW($K$11:$K$130)-ROW(INDEX($K$11:$K$130,1,1))+1),1))),"")</f>
        <v/>
      </c>
      <c r="BP16" s="230" t="str">
        <f t="array" ref="BP16">IFERROR(IF(LEN($R16)=0,"",INDEX($K$11:$K$130,SMALL(IF((BP$8=$N$11:$N$130)*($E$11:$E$130=$R16)*($C$11:$C$130=1),ROW($K$11:$K$130)-ROW(INDEX($K$11:$K$130,1,1))+1),1))),"")</f>
        <v/>
      </c>
      <c r="BQ16" s="230" t="str">
        <f t="array" ref="BQ16">IFERROR(IF(LEN($R16)=0,"",INDEX($K$11:$K$130,SMALL(IF((BQ$8=$N$11:$N$130)*($E$11:$E$130=$R16)*($C$11:$C$130=1),ROW($K$11:$K$130)-ROW(INDEX($K$11:$K$130,1,1))+1),1))),"")</f>
        <v/>
      </c>
      <c r="BR16" s="230" t="str">
        <f t="array" ref="BR16">IFERROR(IF(LEN($R16)=0,"",INDEX($K$11:$K$130,SMALL(IF((BR$8=$N$11:$N$130)*($E$11:$E$130=$R16)*($C$11:$C$130=1),ROW($K$11:$K$130)-ROW(INDEX($K$11:$K$130,1,1))+1),1))),"")</f>
        <v/>
      </c>
      <c r="BS16" s="230" t="str">
        <f t="array" ref="BS16">IFERROR(IF(LEN($R16)=0,"",INDEX($K$11:$K$130,SMALL(IF((BS$8=$N$11:$N$130)*($E$11:$E$130=$R16)*($C$11:$C$130=1),ROW($K$11:$K$130)-ROW(INDEX($K$11:$K$130,1,1))+1),1))),"")</f>
        <v/>
      </c>
      <c r="BT16" s="230" t="str">
        <f t="array" ref="BT16">IFERROR(IF(LEN($R16)=0,"",INDEX($K$11:$K$130,SMALL(IF((BT$8=$N$11:$N$130)*($E$11:$E$130=$R16)*($C$11:$C$130=1),ROW($K$11:$K$130)-ROW(INDEX($K$11:$K$130,1,1))+1),1))),"")</f>
        <v/>
      </c>
      <c r="BU16" s="230" t="str">
        <f t="array" ref="BU16">IFERROR(IF(LEN($R16)=0,"",INDEX($K$11:$K$130,SMALL(IF((BU$8=$N$11:$N$130)*($E$11:$E$130=$R16)*($C$11:$C$130=1),ROW($K$11:$K$130)-ROW(INDEX($K$11:$K$130,1,1))+1),1))),"")</f>
        <v/>
      </c>
      <c r="BV16" s="230" t="str">
        <f t="array" ref="BV16">IFERROR(IF(LEN($R16)=0,"",INDEX($K$11:$K$130,SMALL(IF((BV$8=$N$11:$N$130)*($E$11:$E$130=$R16)*($C$11:$C$130=1),ROW($K$11:$K$130)-ROW(INDEX($K$11:$K$130,1,1))+1),1))),"")</f>
        <v/>
      </c>
      <c r="BW16" s="230" t="str">
        <f t="array" ref="BW16">IFERROR(IF(LEN($R16)=0,"",INDEX($K$11:$K$130,SMALL(IF((BW$8=$N$11:$N$130)*($E$11:$E$130=$R16)*($C$11:$C$130=1),ROW($K$11:$K$130)-ROW(INDEX($K$11:$K$130,1,1))+1),1))),"")</f>
        <v/>
      </c>
      <c r="BX16" s="230" t="str">
        <f t="array" ref="BX16">IFERROR(IF(LEN($R16)=0,"",INDEX($K$11:$K$130,SMALL(IF((BX$8=$N$11:$N$130)*($E$11:$E$130=$R16)*($C$11:$C$130=1),ROW($K$11:$K$130)-ROW(INDEX($K$11:$K$130,1,1))+1),1))),"")</f>
        <v/>
      </c>
      <c r="BY16" s="230" t="str">
        <f t="array" ref="BY16">IFERROR(IF(LEN($R16)=0,"",INDEX($K$11:$K$130,SMALL(IF((BY$8=$N$11:$N$130)*($E$11:$E$130=$R16)*($C$11:$C$130=1),ROW($K$11:$K$130)-ROW(INDEX($K$11:$K$130,1,1))+1),1))),"")</f>
        <v/>
      </c>
      <c r="BZ16" s="230" t="str">
        <f t="array" ref="BZ16">IFERROR(IF(LEN($R16)=0,"",INDEX($K$11:$K$130,SMALL(IF((BZ$8=$N$11:$N$130)*($E$11:$E$130=$R16)*($C$11:$C$130=1),ROW($K$11:$K$130)-ROW(INDEX($K$11:$K$130,1,1))+1),1))),"")</f>
        <v/>
      </c>
      <c r="CA16" s="230" t="str">
        <f t="array" ref="CA16">IFERROR(IF(LEN($R16)=0,"",INDEX($K$11:$K$130,SMALL(IF((CA$8=$N$11:$N$130)*($E$11:$E$130=$R16)*($C$11:$C$130=1),ROW($K$11:$K$130)-ROW(INDEX($K$11:$K$130,1,1))+1),1))),"")</f>
        <v/>
      </c>
      <c r="CB16" s="230" t="str">
        <f t="array" ref="CB16">IFERROR(IF(LEN($R16)=0,"",INDEX($K$11:$K$130,SMALL(IF((CB$8=$N$11:$N$130)*($E$11:$E$130=$R16)*($C$11:$C$130=1),ROW($K$11:$K$130)-ROW(INDEX($K$11:$K$130,1,1))+1),1))),"")</f>
        <v/>
      </c>
      <c r="CC16" s="230" t="str">
        <f t="array" ref="CC16">IFERROR(IF(LEN($R16)=0,"",INDEX($K$11:$K$130,SMALL(IF((CC$8=$N$11:$N$130)*($E$11:$E$130=$R16)*($C$11:$C$130=1),ROW($K$11:$K$130)-ROW(INDEX($K$11:$K$130,1,1))+1),1))),"")</f>
        <v/>
      </c>
      <c r="CD16" s="11"/>
      <c r="CE16" s="79">
        <f>IF(OR(Dashboard!$D$7="",Dashboard!$D$7="ALL"),1,IF(Dashboard!$D$7=I16,1,0))</f>
        <v>1</v>
      </c>
      <c r="CF16" s="80">
        <f>IF(OR(Dashboard!$G$7="",Dashboard!$G$7="ALL"),1,IF(Dashboard!$G$7=Calc!D16,1,0))</f>
        <v>1</v>
      </c>
      <c r="CG16" s="14">
        <f t="shared" si="6"/>
        <v>1</v>
      </c>
      <c r="CH16" s="79">
        <f>IF(OR(Calendar!$I$5="",Calendar!$I$5="ALL"),1,IF(Calendar!$I$5=Calc!D16,1,0))</f>
        <v>1</v>
      </c>
      <c r="CI16" s="56"/>
      <c r="CJ16" s="55" t="s">
        <v>50</v>
      </c>
      <c r="CK16" s="11"/>
      <c r="CL16" s="11"/>
      <c r="CM16" s="55" t="s">
        <v>69</v>
      </c>
      <c r="CN16" s="11"/>
      <c r="CO16" s="11"/>
      <c r="CP16" s="14">
        <v>3</v>
      </c>
      <c r="CQ16" s="12" t="s">
        <v>21</v>
      </c>
      <c r="CR16" s="12" t="s">
        <v>36</v>
      </c>
      <c r="CS16" s="12">
        <v>31</v>
      </c>
      <c r="CT16" s="232" t="str">
        <f t="shared" si="10"/>
        <v>Mar</v>
      </c>
      <c r="CU16" s="232">
        <f t="shared" si="9"/>
        <v>45352</v>
      </c>
      <c r="CV16" s="232" t="str">
        <f t="shared" si="11"/>
        <v>March</v>
      </c>
      <c r="CW16" s="232" t="str">
        <f t="shared" si="12"/>
        <v>Mar-2024</v>
      </c>
      <c r="CX16" s="11"/>
      <c r="CY16" s="12" t="str">
        <f>IF(Menu!G15="","",Menu!G15)</f>
        <v>Other</v>
      </c>
      <c r="CZ16" s="12">
        <f t="shared" si="3"/>
        <v>0</v>
      </c>
      <c r="DA16" s="11"/>
      <c r="DB16" s="11"/>
      <c r="DC16" s="12">
        <f t="shared" si="8"/>
        <v>1.6000000000000001E-4</v>
      </c>
      <c r="DD16" s="11"/>
      <c r="DE16" s="11"/>
      <c r="DF16" s="12" t="s">
        <v>93</v>
      </c>
      <c r="DG16" s="12">
        <v>4</v>
      </c>
      <c r="DH16" s="12">
        <v>4</v>
      </c>
      <c r="DI16" s="12">
        <v>2027</v>
      </c>
      <c r="DJ16" s="11"/>
      <c r="DK16" s="12" t="str">
        <f>IF(Menu!G13="","",Menu!G13)</f>
        <v>Internet</v>
      </c>
    </row>
    <row r="17" spans="2:115" ht="15" customHeight="1" x14ac:dyDescent="0.25">
      <c r="B17" s="59">
        <v>1</v>
      </c>
      <c r="C17" s="59">
        <f>IFERROR(IF(INDEX(Bills!$C$6:$C$15,B17,1)="",0,1),"")</f>
        <v>1</v>
      </c>
      <c r="D17" s="227" t="str">
        <f>IFERROR(IF($C17=1,INDEX(Bills!$B$6:$AB$15,$B17,D$9),""),"")</f>
        <v>Utilities</v>
      </c>
      <c r="E17" s="227" t="str">
        <f>IFERROR(IF($C17=1,INDEX(Bills!$B$6:$AB$15,$B17,E$9),""),"")</f>
        <v>Electricity</v>
      </c>
      <c r="F17" s="227">
        <f t="array" ref="F17">IFERROR(IF($C17=1, INDEX($DG$13:$DG$43, MATCH(INDEX(Bills!$B$6:$AB$15, $B17, F$9), $DF$13:$DF$43, 0)), ""), "")</f>
        <v>1</v>
      </c>
      <c r="G17" s="227" t="str">
        <f t="array" ref="G17">IFERROR(IF($C17=1,INDEX($CV$14:$CV$25,IF(MOD(ROW(A7),12)=0,12,MOD(ROW(A7),12)),1),""),"")</f>
        <v>July</v>
      </c>
      <c r="H17" s="227">
        <f t="array" ref="H17">IFERROR(IF($C17=1,YEAR(INDEX($CU$14:$CU$25,IF(MOD(ROW(A7),12)=0,12,MOD(ROW(A7),12)),1)),""),"")</f>
        <v>2024</v>
      </c>
      <c r="I17" s="227" t="str">
        <f t="array" ref="I17">IFERROR(IF($C17=1,INDEX($CW$14:$CW$25,IF(MOD(ROW(A7),12)=0,12,MOD(ROW(A7),12)),1),""),"")</f>
        <v>Jul-2024</v>
      </c>
      <c r="J17" s="227">
        <f t="array" ref="J17">IFERROR(IF($C17=1,INDEX(Bills!$B$6:$AB$15,B17,MATCH(INDEX($CW$14:$CW$25,IF(MOD(ROW(A7),12)=0,12,MOD(ROW(A7),12)),1),Bills!$E$5:$AB$5,0)+3),""),"")</f>
        <v>120</v>
      </c>
      <c r="K17" s="227" t="str">
        <f t="array" ref="K17">IFERROR(IF($C17=1,IF(INDEX(Bills!$B$6:$AB$15,B17,MATCH(INDEX($CW$14:$CW$25,IF(MOD(ROW(A7),12)=0,12,MOD(ROW(A7),12)),1),Bills!$E$5:$AB$5,0)+4)=$DM$13,"Paid","Unpaid"),""),"")</f>
        <v>Paid</v>
      </c>
      <c r="L17" s="12">
        <f t="shared" si="4"/>
        <v>7</v>
      </c>
      <c r="M17" s="12">
        <f t="shared" si="5"/>
        <v>1</v>
      </c>
      <c r="N17" s="228">
        <f t="shared" si="2"/>
        <v>45474</v>
      </c>
      <c r="O17" s="12" t="str">
        <f>IFERROR(IF(C17&lt;&gt;1,"",IF(Menu!$I$13="",IF(OR(Calendar!$I$7="",Calendar!$I$7=$CM$17),E17,IF(Calendar!$I$7=$CM$18,E17 &amp; " - " &amp;J17,D17 &amp; " - " &amp;J17)),IF(OR(Calendar!$I$7="",Calendar!$I$7=$CM$17),E17,IF(Calendar!$I$7=$CM$18,E17 &amp; " - " &amp;Menu!$I$13 &amp;J17,D17 &amp; " - " &amp;Menu!$I$13  &amp;J17)))),"")</f>
        <v>Utilities - $120</v>
      </c>
      <c r="P17" s="11"/>
      <c r="Q17" s="17">
        <v>7</v>
      </c>
      <c r="R17" s="229" t="str">
        <f>IFERROR(IF(INDEX(Bills!$C$6:$C$105,$Q17,$R$9)="","",INDEX(Bills!$C$6:$C$105,$Q17,$R$9)),"")</f>
        <v>Magazine</v>
      </c>
      <c r="S17" s="230" t="str">
        <f t="array" ref="S17">IFERROR(IF(LEN($R17)=0,"",INDEX($K$11:$K$130,SMALL(IF((S$8=$N$11:$N$130)*($E$11:$E$130=$R17)*($C$11:$C$130=1),ROW($K$11:$K$130)-ROW(INDEX($K$11:$K$130,1,1))+1),1))),"")</f>
        <v/>
      </c>
      <c r="T17" s="230" t="str">
        <f t="array" ref="T17">IFERROR(IF(LEN($R17)=0,"",INDEX($K$11:$K$130,SMALL(IF((T$8=$N$11:$N$130)*($E$11:$E$130=$R17)*($C$11:$C$130=1),ROW($K$11:$K$130)-ROW(INDEX($K$11:$K$130,1,1))+1),1))),"")</f>
        <v/>
      </c>
      <c r="U17" s="230" t="str">
        <f t="array" ref="U17">IFERROR(IF(LEN($R17)=0,"",INDEX($K$11:$K$130,SMALL(IF((U$8=$N$11:$N$130)*($E$11:$E$130=$R17)*($C$11:$C$130=1),ROW($K$11:$K$130)-ROW(INDEX($K$11:$K$130,1,1))+1),1))),"")</f>
        <v/>
      </c>
      <c r="V17" s="230" t="str">
        <f t="array" ref="V17">IFERROR(IF(LEN($R17)=0,"",INDEX($K$11:$K$130,SMALL(IF((V$8=$N$11:$N$130)*($E$11:$E$130=$R17)*($C$11:$C$130=1),ROW($K$11:$K$130)-ROW(INDEX($K$11:$K$130,1,1))+1),1))),"")</f>
        <v/>
      </c>
      <c r="W17" s="230" t="str">
        <f t="array" ref="W17">IFERROR(IF(LEN($R17)=0,"",INDEX($K$11:$K$130,SMALL(IF((W$8=$N$11:$N$130)*($E$11:$E$130=$R17)*($C$11:$C$130=1),ROW($K$11:$K$130)-ROW(INDEX($K$11:$K$130,1,1))+1),1))),"")</f>
        <v/>
      </c>
      <c r="X17" s="230" t="str">
        <f t="array" ref="X17">IFERROR(IF(LEN($R17)=0,"",INDEX($K$11:$K$130,SMALL(IF((X$8=$N$11:$N$130)*($E$11:$E$130=$R17)*($C$11:$C$130=1),ROW($K$11:$K$130)-ROW(INDEX($K$11:$K$130,1,1))+1),1))),"")</f>
        <v/>
      </c>
      <c r="Y17" s="230" t="str">
        <f t="array" ref="Y17">IFERROR(IF(LEN($R17)=0,"",INDEX($K$11:$K$130,SMALL(IF((Y$8=$N$11:$N$130)*($E$11:$E$130=$R17)*($C$11:$C$130=1),ROW($K$11:$K$130)-ROW(INDEX($K$11:$K$130,1,1))+1),1))),"")</f>
        <v/>
      </c>
      <c r="Z17" s="230" t="str">
        <f t="array" ref="Z17">IFERROR(IF(LEN($R17)=0,"",INDEX($K$11:$K$130,SMALL(IF((Z$8=$N$11:$N$130)*($E$11:$E$130=$R17)*($C$11:$C$130=1),ROW($K$11:$K$130)-ROW(INDEX($K$11:$K$130,1,1))+1),1))),"")</f>
        <v/>
      </c>
      <c r="AA17" s="230" t="str">
        <f t="array" ref="AA17">IFERROR(IF(LEN($R17)=0,"",INDEX($K$11:$K$130,SMALL(IF((AA$8=$N$11:$N$130)*($E$11:$E$130=$R17)*($C$11:$C$130=1),ROW($K$11:$K$130)-ROW(INDEX($K$11:$K$130,1,1))+1),1))),"")</f>
        <v/>
      </c>
      <c r="AB17" s="230" t="str">
        <f t="array" ref="AB17">IFERROR(IF(LEN($R17)=0,"",INDEX($K$11:$K$130,SMALL(IF((AB$8=$N$11:$N$130)*($E$11:$E$130=$R17)*($C$11:$C$130=1),ROW($K$11:$K$130)-ROW(INDEX($K$11:$K$130,1,1))+1),1))),"")</f>
        <v/>
      </c>
      <c r="AC17" s="230" t="str">
        <f t="array" ref="AC17">IFERROR(IF(LEN($R17)=0,"",INDEX($K$11:$K$130,SMALL(IF((AC$8=$N$11:$N$130)*($E$11:$E$130=$R17)*($C$11:$C$130=1),ROW($K$11:$K$130)-ROW(INDEX($K$11:$K$130,1,1))+1),1))),"")</f>
        <v/>
      </c>
      <c r="AD17" s="230" t="str">
        <f t="array" ref="AD17">IFERROR(IF(LEN($R17)=0,"",INDEX($K$11:$K$130,SMALL(IF((AD$8=$N$11:$N$130)*($E$11:$E$130=$R17)*($C$11:$C$130=1),ROW($K$11:$K$130)-ROW(INDEX($K$11:$K$130,1,1))+1),1))),"")</f>
        <v/>
      </c>
      <c r="AE17" s="230" t="str">
        <f t="array" ref="AE17">IFERROR(IF(LEN($R17)=0,"",INDEX($K$11:$K$130,SMALL(IF((AE$8=$N$11:$N$130)*($E$11:$E$130=$R17)*($C$11:$C$130=1),ROW($K$11:$K$130)-ROW(INDEX($K$11:$K$130,1,1))+1),1))),"")</f>
        <v/>
      </c>
      <c r="AF17" s="230" t="str">
        <f t="array" ref="AF17">IFERROR(IF(LEN($R17)=0,"",INDEX($K$11:$K$130,SMALL(IF((AF$8=$N$11:$N$130)*($E$11:$E$130=$R17)*($C$11:$C$130=1),ROW($K$11:$K$130)-ROW(INDEX($K$11:$K$130,1,1))+1),1))),"")</f>
        <v/>
      </c>
      <c r="AG17" s="230" t="str">
        <f t="array" ref="AG17">IFERROR(IF(LEN($R17)=0,"",INDEX($K$11:$K$130,SMALL(IF((AG$8=$N$11:$N$130)*($E$11:$E$130=$R17)*($C$11:$C$130=1),ROW($K$11:$K$130)-ROW(INDEX($K$11:$K$130,1,1))+1),1))),"")</f>
        <v>Paid</v>
      </c>
      <c r="AH17" s="230" t="str">
        <f t="array" ref="AH17">IFERROR(IF(LEN($R17)=0,"",INDEX($K$11:$K$130,SMALL(IF((AH$8=$N$11:$N$130)*($E$11:$E$130=$R17)*($C$11:$C$130=1),ROW($K$11:$K$130)-ROW(INDEX($K$11:$K$130,1,1))+1),1))),"")</f>
        <v/>
      </c>
      <c r="AI17" s="230" t="str">
        <f t="array" ref="AI17">IFERROR(IF(LEN($R17)=0,"",INDEX($K$11:$K$130,SMALL(IF((AI$8=$N$11:$N$130)*($E$11:$E$130=$R17)*($C$11:$C$130=1),ROW($K$11:$K$130)-ROW(INDEX($K$11:$K$130,1,1))+1),1))),"")</f>
        <v/>
      </c>
      <c r="AJ17" s="230" t="str">
        <f t="array" ref="AJ17">IFERROR(IF(LEN($R17)=0,"",INDEX($K$11:$K$130,SMALL(IF((AJ$8=$N$11:$N$130)*($E$11:$E$130=$R17)*($C$11:$C$130=1),ROW($K$11:$K$130)-ROW(INDEX($K$11:$K$130,1,1))+1),1))),"")</f>
        <v/>
      </c>
      <c r="AK17" s="230" t="str">
        <f t="array" ref="AK17">IFERROR(IF(LEN($R17)=0,"",INDEX($K$11:$K$130,SMALL(IF((AK$8=$N$11:$N$130)*($E$11:$E$130=$R17)*($C$11:$C$130=1),ROW($K$11:$K$130)-ROW(INDEX($K$11:$K$130,1,1))+1),1))),"")</f>
        <v/>
      </c>
      <c r="AL17" s="230" t="str">
        <f t="array" ref="AL17">IFERROR(IF(LEN($R17)=0,"",INDEX($K$11:$K$130,SMALL(IF((AL$8=$N$11:$N$130)*($E$11:$E$130=$R17)*($C$11:$C$130=1),ROW($K$11:$K$130)-ROW(INDEX($K$11:$K$130,1,1))+1),1))),"")</f>
        <v/>
      </c>
      <c r="AM17" s="230" t="str">
        <f t="array" ref="AM17">IFERROR(IF(LEN($R17)=0,"",INDEX($K$11:$K$130,SMALL(IF((AM$8=$N$11:$N$130)*($E$11:$E$130=$R17)*($C$11:$C$130=1),ROW($K$11:$K$130)-ROW(INDEX($K$11:$K$130,1,1))+1),1))),"")</f>
        <v/>
      </c>
      <c r="AN17" s="230" t="str">
        <f t="array" ref="AN17">IFERROR(IF(LEN($R17)=0,"",INDEX($K$11:$K$130,SMALL(IF((AN$8=$N$11:$N$130)*($E$11:$E$130=$R17)*($C$11:$C$130=1),ROW($K$11:$K$130)-ROW(INDEX($K$11:$K$130,1,1))+1),1))),"")</f>
        <v/>
      </c>
      <c r="AO17" s="230" t="str">
        <f t="array" ref="AO17">IFERROR(IF(LEN($R17)=0,"",INDEX($K$11:$K$130,SMALL(IF((AO$8=$N$11:$N$130)*($E$11:$E$130=$R17)*($C$11:$C$130=1),ROW($K$11:$K$130)-ROW(INDEX($K$11:$K$130,1,1))+1),1))),"")</f>
        <v/>
      </c>
      <c r="AP17" s="230" t="str">
        <f t="array" ref="AP17">IFERROR(IF(LEN($R17)=0,"",INDEX($K$11:$K$130,SMALL(IF((AP$8=$N$11:$N$130)*($E$11:$E$130=$R17)*($C$11:$C$130=1),ROW($K$11:$K$130)-ROW(INDEX($K$11:$K$130,1,1))+1),1))),"")</f>
        <v/>
      </c>
      <c r="AQ17" s="230" t="str">
        <f t="array" ref="AQ17">IFERROR(IF(LEN($R17)=0,"",INDEX($K$11:$K$130,SMALL(IF((AQ$8=$N$11:$N$130)*($E$11:$E$130=$R17)*($C$11:$C$130=1),ROW($K$11:$K$130)-ROW(INDEX($K$11:$K$130,1,1))+1),1))),"")</f>
        <v/>
      </c>
      <c r="AR17" s="230" t="str">
        <f t="array" ref="AR17">IFERROR(IF(LEN($R17)=0,"",INDEX($K$11:$K$130,SMALL(IF((AR$8=$N$11:$N$130)*($E$11:$E$130=$R17)*($C$11:$C$130=1),ROW($K$11:$K$130)-ROW(INDEX($K$11:$K$130,1,1))+1),1))),"")</f>
        <v/>
      </c>
      <c r="AS17" s="230" t="str">
        <f t="array" ref="AS17">IFERROR(IF(LEN($R17)=0,"",INDEX($K$11:$K$130,SMALL(IF((AS$8=$N$11:$N$130)*($E$11:$E$130=$R17)*($C$11:$C$130=1),ROW($K$11:$K$130)-ROW(INDEX($K$11:$K$130,1,1))+1),1))),"")</f>
        <v/>
      </c>
      <c r="AT17" s="230" t="str">
        <f t="array" ref="AT17">IFERROR(IF(LEN($R17)=0,"",INDEX($K$11:$K$130,SMALL(IF((AT$8=$N$11:$N$130)*($E$11:$E$130=$R17)*($C$11:$C$130=1),ROW($K$11:$K$130)-ROW(INDEX($K$11:$K$130,1,1))+1),1))),"")</f>
        <v/>
      </c>
      <c r="AU17" s="230" t="str">
        <f t="array" ref="AU17">IFERROR(IF(LEN($R17)=0,"",INDEX($K$11:$K$130,SMALL(IF((AU$8=$N$11:$N$130)*($E$11:$E$130=$R17)*($C$11:$C$130=1),ROW($K$11:$K$130)-ROW(INDEX($K$11:$K$130,1,1))+1),1))),"")</f>
        <v/>
      </c>
      <c r="AV17" s="230" t="str">
        <f t="array" ref="AV17">IFERROR(IF(LEN($R17)=0,"",INDEX($K$11:$K$130,SMALL(IF((AV$8=$N$11:$N$130)*($E$11:$E$130=$R17)*($C$11:$C$130=1),ROW($K$11:$K$130)-ROW(INDEX($K$11:$K$130,1,1))+1),1))),"")</f>
        <v/>
      </c>
      <c r="AW17" s="230" t="str">
        <f t="array" ref="AW17">IFERROR(IF(LEN($R17)=0,"",INDEX($K$11:$K$130,SMALL(IF((AW$8=$N$11:$N$130)*($E$11:$E$130=$R17)*($C$11:$C$130=1),ROW($K$11:$K$130)-ROW(INDEX($K$11:$K$130,1,1))+1),1))),"")</f>
        <v/>
      </c>
      <c r="AX17" s="43"/>
      <c r="AY17" s="230" t="str">
        <f t="array" ref="AY17">IFERROR(IF(LEN($R17)=0,"",INDEX($K$11:$K$130,SMALL(IF((AY$8=$N$11:$N$130)*($E$11:$E$130=$R17)*($C$11:$C$130=1),ROW($K$11:$K$130)-ROW(INDEX($K$11:$K$130,1,1))+1),1))),"")</f>
        <v/>
      </c>
      <c r="AZ17" s="230" t="str">
        <f t="array" ref="AZ17">IFERROR(IF(LEN($R17)=0,"",INDEX($K$11:$K$130,SMALL(IF((AZ$8=$N$11:$N$130)*($E$11:$E$130=$R17)*($C$11:$C$130=1),ROW($K$11:$K$130)-ROW(INDEX($K$11:$K$130,1,1))+1),1))),"")</f>
        <v/>
      </c>
      <c r="BA17" s="230" t="str">
        <f t="array" ref="BA17">IFERROR(IF(LEN($R17)=0,"",INDEX($K$11:$K$130,SMALL(IF((BA$8=$N$11:$N$130)*($E$11:$E$130=$R17)*($C$11:$C$130=1),ROW($K$11:$K$130)-ROW(INDEX($K$11:$K$130,1,1))+1),1))),"")</f>
        <v/>
      </c>
      <c r="BB17" s="230" t="str">
        <f t="array" ref="BB17">IFERROR(IF(LEN($R17)=0,"",INDEX($K$11:$K$130,SMALL(IF((BB$8=$N$11:$N$130)*($E$11:$E$130=$R17)*($C$11:$C$130=1),ROW($K$11:$K$130)-ROW(INDEX($K$11:$K$130,1,1))+1),1))),"")</f>
        <v/>
      </c>
      <c r="BC17" s="230" t="str">
        <f t="array" ref="BC17">IFERROR(IF(LEN($R17)=0,"",INDEX($K$11:$K$130,SMALL(IF((BC$8=$N$11:$N$130)*($E$11:$E$130=$R17)*($C$11:$C$130=1),ROW($K$11:$K$130)-ROW(INDEX($K$11:$K$130,1,1))+1),1))),"")</f>
        <v/>
      </c>
      <c r="BD17" s="230" t="str">
        <f t="array" ref="BD17">IFERROR(IF(LEN($R17)=0,"",INDEX($K$11:$K$130,SMALL(IF((BD$8=$N$11:$N$130)*($E$11:$E$130=$R17)*($C$11:$C$130=1),ROW($K$11:$K$130)-ROW(INDEX($K$11:$K$130,1,1))+1),1))),"")</f>
        <v/>
      </c>
      <c r="BE17" s="230" t="str">
        <f t="array" ref="BE17">IFERROR(IF(LEN($R17)=0,"",INDEX($K$11:$K$130,SMALL(IF((BE$8=$N$11:$N$130)*($E$11:$E$130=$R17)*($C$11:$C$130=1),ROW($K$11:$K$130)-ROW(INDEX($K$11:$K$130,1,1))+1),1))),"")</f>
        <v/>
      </c>
      <c r="BF17" s="230" t="str">
        <f t="array" ref="BF17">IFERROR(IF(LEN($R17)=0,"",INDEX($K$11:$K$130,SMALL(IF((BF$8=$N$11:$N$130)*($E$11:$E$130=$R17)*($C$11:$C$130=1),ROW($K$11:$K$130)-ROW(INDEX($K$11:$K$130,1,1))+1),1))),"")</f>
        <v/>
      </c>
      <c r="BG17" s="230" t="str">
        <f t="array" ref="BG17">IFERROR(IF(LEN($R17)=0,"",INDEX($K$11:$K$130,SMALL(IF((BG$8=$N$11:$N$130)*($E$11:$E$130=$R17)*($C$11:$C$130=1),ROW($K$11:$K$130)-ROW(INDEX($K$11:$K$130,1,1))+1),1))),"")</f>
        <v/>
      </c>
      <c r="BH17" s="230" t="str">
        <f t="array" ref="BH17">IFERROR(IF(LEN($R17)=0,"",INDEX($K$11:$K$130,SMALL(IF((BH$8=$N$11:$N$130)*($E$11:$E$130=$R17)*($C$11:$C$130=1),ROW($K$11:$K$130)-ROW(INDEX($K$11:$K$130,1,1))+1),1))),"")</f>
        <v/>
      </c>
      <c r="BI17" s="230" t="str">
        <f t="array" ref="BI17">IFERROR(IF(LEN($R17)=0,"",INDEX($K$11:$K$130,SMALL(IF((BI$8=$N$11:$N$130)*($E$11:$E$130=$R17)*($C$11:$C$130=1),ROW($K$11:$K$130)-ROW(INDEX($K$11:$K$130,1,1))+1),1))),"")</f>
        <v/>
      </c>
      <c r="BJ17" s="230" t="str">
        <f t="array" ref="BJ17">IFERROR(IF(LEN($R17)=0,"",INDEX($K$11:$K$130,SMALL(IF((BJ$8=$N$11:$N$130)*($E$11:$E$130=$R17)*($C$11:$C$130=1),ROW($K$11:$K$130)-ROW(INDEX($K$11:$K$130,1,1))+1),1))),"")</f>
        <v/>
      </c>
      <c r="BK17" s="230" t="str">
        <f t="array" ref="BK17">IFERROR(IF(LEN($R17)=0,"",INDEX($K$11:$K$130,SMALL(IF((BK$8=$N$11:$N$130)*($E$11:$E$130=$R17)*($C$11:$C$130=1),ROW($K$11:$K$130)-ROW(INDEX($K$11:$K$130,1,1))+1),1))),"")</f>
        <v/>
      </c>
      <c r="BL17" s="230" t="str">
        <f t="array" ref="BL17">IFERROR(IF(LEN($R17)=0,"",INDEX($K$11:$K$130,SMALL(IF((BL$8=$N$11:$N$130)*($E$11:$E$130=$R17)*($C$11:$C$130=1),ROW($K$11:$K$130)-ROW(INDEX($K$11:$K$130,1,1))+1),1))),"")</f>
        <v/>
      </c>
      <c r="BM17" s="230" t="str">
        <f t="array" ref="BM17">IFERROR(IF(LEN($R17)=0,"",INDEX($K$11:$K$130,SMALL(IF((BM$8=$N$11:$N$130)*($E$11:$E$130=$R17)*($C$11:$C$130=1),ROW($K$11:$K$130)-ROW(INDEX($K$11:$K$130,1,1))+1),1))),"")</f>
        <v>Paid</v>
      </c>
      <c r="BN17" s="230" t="str">
        <f t="array" ref="BN17">IFERROR(IF(LEN($R17)=0,"",INDEX($K$11:$K$130,SMALL(IF((BN$8=$N$11:$N$130)*($E$11:$E$130=$R17)*($C$11:$C$130=1),ROW($K$11:$K$130)-ROW(INDEX($K$11:$K$130,1,1))+1),1))),"")</f>
        <v/>
      </c>
      <c r="BO17" s="230" t="str">
        <f t="array" ref="BO17">IFERROR(IF(LEN($R17)=0,"",INDEX($K$11:$K$130,SMALL(IF((BO$8=$N$11:$N$130)*($E$11:$E$130=$R17)*($C$11:$C$130=1),ROW($K$11:$K$130)-ROW(INDEX($K$11:$K$130,1,1))+1),1))),"")</f>
        <v/>
      </c>
      <c r="BP17" s="230" t="str">
        <f t="array" ref="BP17">IFERROR(IF(LEN($R17)=0,"",INDEX($K$11:$K$130,SMALL(IF((BP$8=$N$11:$N$130)*($E$11:$E$130=$R17)*($C$11:$C$130=1),ROW($K$11:$K$130)-ROW(INDEX($K$11:$K$130,1,1))+1),1))),"")</f>
        <v/>
      </c>
      <c r="BQ17" s="230" t="str">
        <f t="array" ref="BQ17">IFERROR(IF(LEN($R17)=0,"",INDEX($K$11:$K$130,SMALL(IF((BQ$8=$N$11:$N$130)*($E$11:$E$130=$R17)*($C$11:$C$130=1),ROW($K$11:$K$130)-ROW(INDEX($K$11:$K$130,1,1))+1),1))),"")</f>
        <v/>
      </c>
      <c r="BR17" s="230" t="str">
        <f t="array" ref="BR17">IFERROR(IF(LEN($R17)=0,"",INDEX($K$11:$K$130,SMALL(IF((BR$8=$N$11:$N$130)*($E$11:$E$130=$R17)*($C$11:$C$130=1),ROW($K$11:$K$130)-ROW(INDEX($K$11:$K$130,1,1))+1),1))),"")</f>
        <v/>
      </c>
      <c r="BS17" s="230" t="str">
        <f t="array" ref="BS17">IFERROR(IF(LEN($R17)=0,"",INDEX($K$11:$K$130,SMALL(IF((BS$8=$N$11:$N$130)*($E$11:$E$130=$R17)*($C$11:$C$130=1),ROW($K$11:$K$130)-ROW(INDEX($K$11:$K$130,1,1))+1),1))),"")</f>
        <v/>
      </c>
      <c r="BT17" s="230" t="str">
        <f t="array" ref="BT17">IFERROR(IF(LEN($R17)=0,"",INDEX($K$11:$K$130,SMALL(IF((BT$8=$N$11:$N$130)*($E$11:$E$130=$R17)*($C$11:$C$130=1),ROW($K$11:$K$130)-ROW(INDEX($K$11:$K$130,1,1))+1),1))),"")</f>
        <v/>
      </c>
      <c r="BU17" s="230" t="str">
        <f t="array" ref="BU17">IFERROR(IF(LEN($R17)=0,"",INDEX($K$11:$K$130,SMALL(IF((BU$8=$N$11:$N$130)*($E$11:$E$130=$R17)*($C$11:$C$130=1),ROW($K$11:$K$130)-ROW(INDEX($K$11:$K$130,1,1))+1),1))),"")</f>
        <v/>
      </c>
      <c r="BV17" s="230" t="str">
        <f t="array" ref="BV17">IFERROR(IF(LEN($R17)=0,"",INDEX($K$11:$K$130,SMALL(IF((BV$8=$N$11:$N$130)*($E$11:$E$130=$R17)*($C$11:$C$130=1),ROW($K$11:$K$130)-ROW(INDEX($K$11:$K$130,1,1))+1),1))),"")</f>
        <v/>
      </c>
      <c r="BW17" s="230" t="str">
        <f t="array" ref="BW17">IFERROR(IF(LEN($R17)=0,"",INDEX($K$11:$K$130,SMALL(IF((BW$8=$N$11:$N$130)*($E$11:$E$130=$R17)*($C$11:$C$130=1),ROW($K$11:$K$130)-ROW(INDEX($K$11:$K$130,1,1))+1),1))),"")</f>
        <v/>
      </c>
      <c r="BX17" s="230" t="str">
        <f t="array" ref="BX17">IFERROR(IF(LEN($R17)=0,"",INDEX($K$11:$K$130,SMALL(IF((BX$8=$N$11:$N$130)*($E$11:$E$130=$R17)*($C$11:$C$130=1),ROW($K$11:$K$130)-ROW(INDEX($K$11:$K$130,1,1))+1),1))),"")</f>
        <v/>
      </c>
      <c r="BY17" s="230" t="str">
        <f t="array" ref="BY17">IFERROR(IF(LEN($R17)=0,"",INDEX($K$11:$K$130,SMALL(IF((BY$8=$N$11:$N$130)*($E$11:$E$130=$R17)*($C$11:$C$130=1),ROW($K$11:$K$130)-ROW(INDEX($K$11:$K$130,1,1))+1),1))),"")</f>
        <v/>
      </c>
      <c r="BZ17" s="230" t="str">
        <f t="array" ref="BZ17">IFERROR(IF(LEN($R17)=0,"",INDEX($K$11:$K$130,SMALL(IF((BZ$8=$N$11:$N$130)*($E$11:$E$130=$R17)*($C$11:$C$130=1),ROW($K$11:$K$130)-ROW(INDEX($K$11:$K$130,1,1))+1),1))),"")</f>
        <v/>
      </c>
      <c r="CA17" s="230" t="str">
        <f t="array" ref="CA17">IFERROR(IF(LEN($R17)=0,"",INDEX($K$11:$K$130,SMALL(IF((CA$8=$N$11:$N$130)*($E$11:$E$130=$R17)*($C$11:$C$130=1),ROW($K$11:$K$130)-ROW(INDEX($K$11:$K$130,1,1))+1),1))),"")</f>
        <v/>
      </c>
      <c r="CB17" s="230" t="str">
        <f t="array" ref="CB17">IFERROR(IF(LEN($R17)=0,"",INDEX($K$11:$K$130,SMALL(IF((CB$8=$N$11:$N$130)*($E$11:$E$130=$R17)*($C$11:$C$130=1),ROW($K$11:$K$130)-ROW(INDEX($K$11:$K$130,1,1))+1),1))),"")</f>
        <v/>
      </c>
      <c r="CC17" s="230" t="str">
        <f t="array" ref="CC17">IFERROR(IF(LEN($R17)=0,"",INDEX($K$11:$K$130,SMALL(IF((CC$8=$N$11:$N$130)*($E$11:$E$130=$R17)*($C$11:$C$130=1),ROW($K$11:$K$130)-ROW(INDEX($K$11:$K$130,1,1))+1),1))),"")</f>
        <v/>
      </c>
      <c r="CD17" s="11"/>
      <c r="CE17" s="79">
        <f>IF(OR(Dashboard!$D$7="",Dashboard!$D$7="ALL"),1,IF(Dashboard!$D$7=I17,1,0))</f>
        <v>1</v>
      </c>
      <c r="CF17" s="80">
        <f>IF(OR(Dashboard!$G$7="",Dashboard!$G$7="ALL"),1,IF(Dashboard!$G$7=Calc!D17,1,0))</f>
        <v>1</v>
      </c>
      <c r="CG17" s="14">
        <f t="shared" si="6"/>
        <v>1</v>
      </c>
      <c r="CH17" s="79">
        <f>IF(OR(Calendar!$I$5="",Calendar!$I$5="ALL"),1,IF(Calendar!$I$5=Calc!D17,1,0))</f>
        <v>1</v>
      </c>
      <c r="CI17" s="56"/>
      <c r="CJ17" s="16">
        <v>1</v>
      </c>
      <c r="CK17" s="11"/>
      <c r="CL17" s="11"/>
      <c r="CM17" s="12" t="s">
        <v>76</v>
      </c>
      <c r="CN17" s="11"/>
      <c r="CO17" s="11"/>
      <c r="CP17" s="14">
        <v>4</v>
      </c>
      <c r="CQ17" s="12" t="s">
        <v>22</v>
      </c>
      <c r="CR17" s="12" t="s">
        <v>37</v>
      </c>
      <c r="CS17" s="12">
        <v>30</v>
      </c>
      <c r="CT17" s="232" t="str">
        <f t="shared" si="10"/>
        <v>Apr</v>
      </c>
      <c r="CU17" s="232">
        <f t="shared" si="9"/>
        <v>45383</v>
      </c>
      <c r="CV17" s="232" t="str">
        <f t="shared" si="11"/>
        <v>April</v>
      </c>
      <c r="CW17" s="232" t="str">
        <f t="shared" si="12"/>
        <v>Apr-2024</v>
      </c>
      <c r="CX17" s="11"/>
      <c r="CY17" s="12" t="str">
        <f>IF(Menu!G16="","",Menu!G16)</f>
        <v/>
      </c>
      <c r="CZ17" s="12" t="str">
        <f t="shared" si="3"/>
        <v/>
      </c>
      <c r="DA17" s="11"/>
      <c r="DB17" s="11"/>
      <c r="DC17" s="12" t="str">
        <f t="shared" si="8"/>
        <v/>
      </c>
      <c r="DD17" s="11"/>
      <c r="DE17" s="11"/>
      <c r="DF17" s="12" t="s">
        <v>94</v>
      </c>
      <c r="DG17" s="12">
        <v>5</v>
      </c>
      <c r="DH17" s="12">
        <v>5</v>
      </c>
      <c r="DI17" s="12">
        <v>2028</v>
      </c>
      <c r="DJ17" s="11"/>
      <c r="DK17" s="12" t="str">
        <f>IF(Menu!G14="","",Menu!G14)</f>
        <v>Home</v>
      </c>
    </row>
    <row r="18" spans="2:115" ht="15" customHeight="1" x14ac:dyDescent="0.25">
      <c r="B18" s="59">
        <v>1</v>
      </c>
      <c r="C18" s="59">
        <f>IFERROR(IF(INDEX(Bills!$C$6:$C$15,B18,1)="",0,1),"")</f>
        <v>1</v>
      </c>
      <c r="D18" s="227" t="str">
        <f>IFERROR(IF($C18=1,INDEX(Bills!$B$6:$AB$15,$B18,D$9),""),"")</f>
        <v>Utilities</v>
      </c>
      <c r="E18" s="227" t="str">
        <f>IFERROR(IF($C18=1,INDEX(Bills!$B$6:$AB$15,$B18,E$9),""),"")</f>
        <v>Electricity</v>
      </c>
      <c r="F18" s="227">
        <f t="array" ref="F18">IFERROR(IF($C18=1, INDEX($DG$13:$DG$43, MATCH(INDEX(Bills!$B$6:$AB$15, $B18, F$9), $DF$13:$DF$43, 0)), ""), "")</f>
        <v>1</v>
      </c>
      <c r="G18" s="227" t="str">
        <f t="array" ref="G18">IFERROR(IF($C18=1,INDEX($CV$14:$CV$25,IF(MOD(ROW(A8),12)=0,12,MOD(ROW(A8),12)),1),""),"")</f>
        <v>August</v>
      </c>
      <c r="H18" s="227">
        <f t="array" ref="H18">IFERROR(IF($C18=1,YEAR(INDEX($CU$14:$CU$25,IF(MOD(ROW(A8),12)=0,12,MOD(ROW(A8),12)),1)),""),"")</f>
        <v>2024</v>
      </c>
      <c r="I18" s="227" t="str">
        <f t="array" ref="I18">IFERROR(IF($C18=1,INDEX($CW$14:$CW$25,IF(MOD(ROW(A8),12)=0,12,MOD(ROW(A8),12)),1),""),"")</f>
        <v>Aug-2024</v>
      </c>
      <c r="J18" s="227">
        <f t="array" ref="J18">IFERROR(IF($C18=1,INDEX(Bills!$B$6:$AB$15,B18,MATCH(INDEX($CW$14:$CW$25,IF(MOD(ROW(A8),12)=0,12,MOD(ROW(A8),12)),1),Bills!$E$5:$AB$5,0)+3),""),"")</f>
        <v>120</v>
      </c>
      <c r="K18" s="227" t="str">
        <f t="array" ref="K18">IFERROR(IF($C18=1,IF(INDEX(Bills!$B$6:$AB$15,B18,MATCH(INDEX($CW$14:$CW$25,IF(MOD(ROW(A8),12)=0,12,MOD(ROW(A8),12)),1),Bills!$E$5:$AB$5,0)+4)=$DM$13,"Paid","Unpaid"),""),"")</f>
        <v>Paid</v>
      </c>
      <c r="L18" s="12">
        <f t="shared" si="4"/>
        <v>8</v>
      </c>
      <c r="M18" s="12">
        <f t="shared" si="5"/>
        <v>1</v>
      </c>
      <c r="N18" s="228">
        <f t="shared" si="2"/>
        <v>45505</v>
      </c>
      <c r="O18" s="12" t="str">
        <f>IFERROR(IF(C18&lt;&gt;1,"",IF(Menu!$I$13="",IF(OR(Calendar!$I$7="",Calendar!$I$7=$CM$17),E18,IF(Calendar!$I$7=$CM$18,E18 &amp; " - " &amp;J18,D18 &amp; " - " &amp;J18)),IF(OR(Calendar!$I$7="",Calendar!$I$7=$CM$17),E18,IF(Calendar!$I$7=$CM$18,E18 &amp; " - " &amp;Menu!$I$13 &amp;J18,D18 &amp; " - " &amp;Menu!$I$13  &amp;J18)))),"")</f>
        <v>Utilities - $120</v>
      </c>
      <c r="P18" s="11"/>
      <c r="Q18" s="17">
        <v>8</v>
      </c>
      <c r="R18" s="229" t="str">
        <f>IFERROR(IF(INDEX(Bills!$C$6:$C$105,$Q18,$R$9)="","",INDEX(Bills!$C$6:$C$105,$Q18,$R$9)),"")</f>
        <v/>
      </c>
      <c r="S18" s="230" t="str">
        <f t="array" ref="S18">IFERROR(IF(LEN($R18)=0,"",INDEX($K$11:$K$130,SMALL(IF((S$8=$N$11:$N$130)*($E$11:$E$130=$R18)*($C$11:$C$130=1),ROW($K$11:$K$130)-ROW(INDEX($K$11:$K$130,1,1))+1),1))),"")</f>
        <v/>
      </c>
      <c r="T18" s="230" t="str">
        <f t="array" ref="T18">IFERROR(IF(LEN($R18)=0,"",INDEX($K$11:$K$130,SMALL(IF((T$8=$N$11:$N$130)*($E$11:$E$130=$R18)*($C$11:$C$130=1),ROW($K$11:$K$130)-ROW(INDEX($K$11:$K$130,1,1))+1),1))),"")</f>
        <v/>
      </c>
      <c r="U18" s="230" t="str">
        <f t="array" ref="U18">IFERROR(IF(LEN($R18)=0,"",INDEX($K$11:$K$130,SMALL(IF((U$8=$N$11:$N$130)*($E$11:$E$130=$R18)*($C$11:$C$130=1),ROW($K$11:$K$130)-ROW(INDEX($K$11:$K$130,1,1))+1),1))),"")</f>
        <v/>
      </c>
      <c r="V18" s="230" t="str">
        <f t="array" ref="V18">IFERROR(IF(LEN($R18)=0,"",INDEX($K$11:$K$130,SMALL(IF((V$8=$N$11:$N$130)*($E$11:$E$130=$R18)*($C$11:$C$130=1),ROW($K$11:$K$130)-ROW(INDEX($K$11:$K$130,1,1))+1),1))),"")</f>
        <v/>
      </c>
      <c r="W18" s="230" t="str">
        <f t="array" ref="W18">IFERROR(IF(LEN($R18)=0,"",INDEX($K$11:$K$130,SMALL(IF((W$8=$N$11:$N$130)*($E$11:$E$130=$R18)*($C$11:$C$130=1),ROW($K$11:$K$130)-ROW(INDEX($K$11:$K$130,1,1))+1),1))),"")</f>
        <v/>
      </c>
      <c r="X18" s="230" t="str">
        <f t="array" ref="X18">IFERROR(IF(LEN($R18)=0,"",INDEX($K$11:$K$130,SMALL(IF((X$8=$N$11:$N$130)*($E$11:$E$130=$R18)*($C$11:$C$130=1),ROW($K$11:$K$130)-ROW(INDEX($K$11:$K$130,1,1))+1),1))),"")</f>
        <v/>
      </c>
      <c r="Y18" s="230" t="str">
        <f t="array" ref="Y18">IFERROR(IF(LEN($R18)=0,"",INDEX($K$11:$K$130,SMALL(IF((Y$8=$N$11:$N$130)*($E$11:$E$130=$R18)*($C$11:$C$130=1),ROW($K$11:$K$130)-ROW(INDEX($K$11:$K$130,1,1))+1),1))),"")</f>
        <v/>
      </c>
      <c r="Z18" s="230" t="str">
        <f t="array" ref="Z18">IFERROR(IF(LEN($R18)=0,"",INDEX($K$11:$K$130,SMALL(IF((Z$8=$N$11:$N$130)*($E$11:$E$130=$R18)*($C$11:$C$130=1),ROW($K$11:$K$130)-ROW(INDEX($K$11:$K$130,1,1))+1),1))),"")</f>
        <v/>
      </c>
      <c r="AA18" s="230" t="str">
        <f t="array" ref="AA18">IFERROR(IF(LEN($R18)=0,"",INDEX($K$11:$K$130,SMALL(IF((AA$8=$N$11:$N$130)*($E$11:$E$130=$R18)*($C$11:$C$130=1),ROW($K$11:$K$130)-ROW(INDEX($K$11:$K$130,1,1))+1),1))),"")</f>
        <v/>
      </c>
      <c r="AB18" s="230" t="str">
        <f t="array" ref="AB18">IFERROR(IF(LEN($R18)=0,"",INDEX($K$11:$K$130,SMALL(IF((AB$8=$N$11:$N$130)*($E$11:$E$130=$R18)*($C$11:$C$130=1),ROW($K$11:$K$130)-ROW(INDEX($K$11:$K$130,1,1))+1),1))),"")</f>
        <v/>
      </c>
      <c r="AC18" s="230" t="str">
        <f t="array" ref="AC18">IFERROR(IF(LEN($R18)=0,"",INDEX($K$11:$K$130,SMALL(IF((AC$8=$N$11:$N$130)*($E$11:$E$130=$R18)*($C$11:$C$130=1),ROW($K$11:$K$130)-ROW(INDEX($K$11:$K$130,1,1))+1),1))),"")</f>
        <v/>
      </c>
      <c r="AD18" s="230" t="str">
        <f t="array" ref="AD18">IFERROR(IF(LEN($R18)=0,"",INDEX($K$11:$K$130,SMALL(IF((AD$8=$N$11:$N$130)*($E$11:$E$130=$R18)*($C$11:$C$130=1),ROW($K$11:$K$130)-ROW(INDEX($K$11:$K$130,1,1))+1),1))),"")</f>
        <v/>
      </c>
      <c r="AE18" s="230" t="str">
        <f t="array" ref="AE18">IFERROR(IF(LEN($R18)=0,"",INDEX($K$11:$K$130,SMALL(IF((AE$8=$N$11:$N$130)*($E$11:$E$130=$R18)*($C$11:$C$130=1),ROW($K$11:$K$130)-ROW(INDEX($K$11:$K$130,1,1))+1),1))),"")</f>
        <v/>
      </c>
      <c r="AF18" s="230" t="str">
        <f t="array" ref="AF18">IFERROR(IF(LEN($R18)=0,"",INDEX($K$11:$K$130,SMALL(IF((AF$8=$N$11:$N$130)*($E$11:$E$130=$R18)*($C$11:$C$130=1),ROW($K$11:$K$130)-ROW(INDEX($K$11:$K$130,1,1))+1),1))),"")</f>
        <v/>
      </c>
      <c r="AG18" s="230" t="str">
        <f t="array" ref="AG18">IFERROR(IF(LEN($R18)=0,"",INDEX($K$11:$K$130,SMALL(IF((AG$8=$N$11:$N$130)*($E$11:$E$130=$R18)*($C$11:$C$130=1),ROW($K$11:$K$130)-ROW(INDEX($K$11:$K$130,1,1))+1),1))),"")</f>
        <v/>
      </c>
      <c r="AH18" s="230" t="str">
        <f t="array" ref="AH18">IFERROR(IF(LEN($R18)=0,"",INDEX($K$11:$K$130,SMALL(IF((AH$8=$N$11:$N$130)*($E$11:$E$130=$R18)*($C$11:$C$130=1),ROW($K$11:$K$130)-ROW(INDEX($K$11:$K$130,1,1))+1),1))),"")</f>
        <v/>
      </c>
      <c r="AI18" s="230" t="str">
        <f t="array" ref="AI18">IFERROR(IF(LEN($R18)=0,"",INDEX($K$11:$K$130,SMALL(IF((AI$8=$N$11:$N$130)*($E$11:$E$130=$R18)*($C$11:$C$130=1),ROW($K$11:$K$130)-ROW(INDEX($K$11:$K$130,1,1))+1),1))),"")</f>
        <v/>
      </c>
      <c r="AJ18" s="230" t="str">
        <f t="array" ref="AJ18">IFERROR(IF(LEN($R18)=0,"",INDEX($K$11:$K$130,SMALL(IF((AJ$8=$N$11:$N$130)*($E$11:$E$130=$R18)*($C$11:$C$130=1),ROW($K$11:$K$130)-ROW(INDEX($K$11:$K$130,1,1))+1),1))),"")</f>
        <v/>
      </c>
      <c r="AK18" s="230" t="str">
        <f t="array" ref="AK18">IFERROR(IF(LEN($R18)=0,"",INDEX($K$11:$K$130,SMALL(IF((AK$8=$N$11:$N$130)*($E$11:$E$130=$R18)*($C$11:$C$130=1),ROW($K$11:$K$130)-ROW(INDEX($K$11:$K$130,1,1))+1),1))),"")</f>
        <v/>
      </c>
      <c r="AL18" s="230" t="str">
        <f t="array" ref="AL18">IFERROR(IF(LEN($R18)=0,"",INDEX($K$11:$K$130,SMALL(IF((AL$8=$N$11:$N$130)*($E$11:$E$130=$R18)*($C$11:$C$130=1),ROW($K$11:$K$130)-ROW(INDEX($K$11:$K$130,1,1))+1),1))),"")</f>
        <v/>
      </c>
      <c r="AM18" s="230" t="str">
        <f t="array" ref="AM18">IFERROR(IF(LEN($R18)=0,"",INDEX($K$11:$K$130,SMALL(IF((AM$8=$N$11:$N$130)*($E$11:$E$130=$R18)*($C$11:$C$130=1),ROW($K$11:$K$130)-ROW(INDEX($K$11:$K$130,1,1))+1),1))),"")</f>
        <v/>
      </c>
      <c r="AN18" s="230" t="str">
        <f t="array" ref="AN18">IFERROR(IF(LEN($R18)=0,"",INDEX($K$11:$K$130,SMALL(IF((AN$8=$N$11:$N$130)*($E$11:$E$130=$R18)*($C$11:$C$130=1),ROW($K$11:$K$130)-ROW(INDEX($K$11:$K$130,1,1))+1),1))),"")</f>
        <v/>
      </c>
      <c r="AO18" s="230" t="str">
        <f t="array" ref="AO18">IFERROR(IF(LEN($R18)=0,"",INDEX($K$11:$K$130,SMALL(IF((AO$8=$N$11:$N$130)*($E$11:$E$130=$R18)*($C$11:$C$130=1),ROW($K$11:$K$130)-ROW(INDEX($K$11:$K$130,1,1))+1),1))),"")</f>
        <v/>
      </c>
      <c r="AP18" s="230" t="str">
        <f t="array" ref="AP18">IFERROR(IF(LEN($R18)=0,"",INDEX($K$11:$K$130,SMALL(IF((AP$8=$N$11:$N$130)*($E$11:$E$130=$R18)*($C$11:$C$130=1),ROW($K$11:$K$130)-ROW(INDEX($K$11:$K$130,1,1))+1),1))),"")</f>
        <v/>
      </c>
      <c r="AQ18" s="230" t="str">
        <f t="array" ref="AQ18">IFERROR(IF(LEN($R18)=0,"",INDEX($K$11:$K$130,SMALL(IF((AQ$8=$N$11:$N$130)*($E$11:$E$130=$R18)*($C$11:$C$130=1),ROW($K$11:$K$130)-ROW(INDEX($K$11:$K$130,1,1))+1),1))),"")</f>
        <v/>
      </c>
      <c r="AR18" s="230" t="str">
        <f t="array" ref="AR18">IFERROR(IF(LEN($R18)=0,"",INDEX($K$11:$K$130,SMALL(IF((AR$8=$N$11:$N$130)*($E$11:$E$130=$R18)*($C$11:$C$130=1),ROW($K$11:$K$130)-ROW(INDEX($K$11:$K$130,1,1))+1),1))),"")</f>
        <v/>
      </c>
      <c r="AS18" s="230" t="str">
        <f t="array" ref="AS18">IFERROR(IF(LEN($R18)=0,"",INDEX($K$11:$K$130,SMALL(IF((AS$8=$N$11:$N$130)*($E$11:$E$130=$R18)*($C$11:$C$130=1),ROW($K$11:$K$130)-ROW(INDEX($K$11:$K$130,1,1))+1),1))),"")</f>
        <v/>
      </c>
      <c r="AT18" s="230" t="str">
        <f t="array" ref="AT18">IFERROR(IF(LEN($R18)=0,"",INDEX($K$11:$K$130,SMALL(IF((AT$8=$N$11:$N$130)*($E$11:$E$130=$R18)*($C$11:$C$130=1),ROW($K$11:$K$130)-ROW(INDEX($K$11:$K$130,1,1))+1),1))),"")</f>
        <v/>
      </c>
      <c r="AU18" s="230" t="str">
        <f t="array" ref="AU18">IFERROR(IF(LEN($R18)=0,"",INDEX($K$11:$K$130,SMALL(IF((AU$8=$N$11:$N$130)*($E$11:$E$130=$R18)*($C$11:$C$130=1),ROW($K$11:$K$130)-ROW(INDEX($K$11:$K$130,1,1))+1),1))),"")</f>
        <v/>
      </c>
      <c r="AV18" s="230" t="str">
        <f t="array" ref="AV18">IFERROR(IF(LEN($R18)=0,"",INDEX($K$11:$K$130,SMALL(IF((AV$8=$N$11:$N$130)*($E$11:$E$130=$R18)*($C$11:$C$130=1),ROW($K$11:$K$130)-ROW(INDEX($K$11:$K$130,1,1))+1),1))),"")</f>
        <v/>
      </c>
      <c r="AW18" s="230" t="str">
        <f t="array" ref="AW18">IFERROR(IF(LEN($R18)=0,"",INDEX($K$11:$K$130,SMALL(IF((AW$8=$N$11:$N$130)*($E$11:$E$130=$R18)*($C$11:$C$130=1),ROW($K$11:$K$130)-ROW(INDEX($K$11:$K$130,1,1))+1),1))),"")</f>
        <v/>
      </c>
      <c r="AX18" s="43"/>
      <c r="AY18" s="230" t="str">
        <f t="array" ref="AY18">IFERROR(IF(LEN($R18)=0,"",INDEX($K$11:$K$130,SMALL(IF((AY$8=$N$11:$N$130)*($E$11:$E$130=$R18)*($C$11:$C$130=1),ROW($K$11:$K$130)-ROW(INDEX($K$11:$K$130,1,1))+1),1))),"")</f>
        <v/>
      </c>
      <c r="AZ18" s="230" t="str">
        <f t="array" ref="AZ18">IFERROR(IF(LEN($R18)=0,"",INDEX($K$11:$K$130,SMALL(IF((AZ$8=$N$11:$N$130)*($E$11:$E$130=$R18)*($C$11:$C$130=1),ROW($K$11:$K$130)-ROW(INDEX($K$11:$K$130,1,1))+1),1))),"")</f>
        <v/>
      </c>
      <c r="BA18" s="230" t="str">
        <f t="array" ref="BA18">IFERROR(IF(LEN($R18)=0,"",INDEX($K$11:$K$130,SMALL(IF((BA$8=$N$11:$N$130)*($E$11:$E$130=$R18)*($C$11:$C$130=1),ROW($K$11:$K$130)-ROW(INDEX($K$11:$K$130,1,1))+1),1))),"")</f>
        <v/>
      </c>
      <c r="BB18" s="230" t="str">
        <f t="array" ref="BB18">IFERROR(IF(LEN($R18)=0,"",INDEX($K$11:$K$130,SMALL(IF((BB$8=$N$11:$N$130)*($E$11:$E$130=$R18)*($C$11:$C$130=1),ROW($K$11:$K$130)-ROW(INDEX($K$11:$K$130,1,1))+1),1))),"")</f>
        <v/>
      </c>
      <c r="BC18" s="230" t="str">
        <f t="array" ref="BC18">IFERROR(IF(LEN($R18)=0,"",INDEX($K$11:$K$130,SMALL(IF((BC$8=$N$11:$N$130)*($E$11:$E$130=$R18)*($C$11:$C$130=1),ROW($K$11:$K$130)-ROW(INDEX($K$11:$K$130,1,1))+1),1))),"")</f>
        <v/>
      </c>
      <c r="BD18" s="230" t="str">
        <f t="array" ref="BD18">IFERROR(IF(LEN($R18)=0,"",INDEX($K$11:$K$130,SMALL(IF((BD$8=$N$11:$N$130)*($E$11:$E$130=$R18)*($C$11:$C$130=1),ROW($K$11:$K$130)-ROW(INDEX($K$11:$K$130,1,1))+1),1))),"")</f>
        <v/>
      </c>
      <c r="BE18" s="230" t="str">
        <f t="array" ref="BE18">IFERROR(IF(LEN($R18)=0,"",INDEX($K$11:$K$130,SMALL(IF((BE$8=$N$11:$N$130)*($E$11:$E$130=$R18)*($C$11:$C$130=1),ROW($K$11:$K$130)-ROW(INDEX($K$11:$K$130,1,1))+1),1))),"")</f>
        <v/>
      </c>
      <c r="BF18" s="230" t="str">
        <f t="array" ref="BF18">IFERROR(IF(LEN($R18)=0,"",INDEX($K$11:$K$130,SMALL(IF((BF$8=$N$11:$N$130)*($E$11:$E$130=$R18)*($C$11:$C$130=1),ROW($K$11:$K$130)-ROW(INDEX($K$11:$K$130,1,1))+1),1))),"")</f>
        <v/>
      </c>
      <c r="BG18" s="230" t="str">
        <f t="array" ref="BG18">IFERROR(IF(LEN($R18)=0,"",INDEX($K$11:$K$130,SMALL(IF((BG$8=$N$11:$N$130)*($E$11:$E$130=$R18)*($C$11:$C$130=1),ROW($K$11:$K$130)-ROW(INDEX($K$11:$K$130,1,1))+1),1))),"")</f>
        <v/>
      </c>
      <c r="BH18" s="230" t="str">
        <f t="array" ref="BH18">IFERROR(IF(LEN($R18)=0,"",INDEX($K$11:$K$130,SMALL(IF((BH$8=$N$11:$N$130)*($E$11:$E$130=$R18)*($C$11:$C$130=1),ROW($K$11:$K$130)-ROW(INDEX($K$11:$K$130,1,1))+1),1))),"")</f>
        <v/>
      </c>
      <c r="BI18" s="230" t="str">
        <f t="array" ref="BI18">IFERROR(IF(LEN($R18)=0,"",INDEX($K$11:$K$130,SMALL(IF((BI$8=$N$11:$N$130)*($E$11:$E$130=$R18)*($C$11:$C$130=1),ROW($K$11:$K$130)-ROW(INDEX($K$11:$K$130,1,1))+1),1))),"")</f>
        <v/>
      </c>
      <c r="BJ18" s="230" t="str">
        <f t="array" ref="BJ18">IFERROR(IF(LEN($R18)=0,"",INDEX($K$11:$K$130,SMALL(IF((BJ$8=$N$11:$N$130)*($E$11:$E$130=$R18)*($C$11:$C$130=1),ROW($K$11:$K$130)-ROW(INDEX($K$11:$K$130,1,1))+1),1))),"")</f>
        <v/>
      </c>
      <c r="BK18" s="230" t="str">
        <f t="array" ref="BK18">IFERROR(IF(LEN($R18)=0,"",INDEX($K$11:$K$130,SMALL(IF((BK$8=$N$11:$N$130)*($E$11:$E$130=$R18)*($C$11:$C$130=1),ROW($K$11:$K$130)-ROW(INDEX($K$11:$K$130,1,1))+1),1))),"")</f>
        <v/>
      </c>
      <c r="BL18" s="230" t="str">
        <f t="array" ref="BL18">IFERROR(IF(LEN($R18)=0,"",INDEX($K$11:$K$130,SMALL(IF((BL$8=$N$11:$N$130)*($E$11:$E$130=$R18)*($C$11:$C$130=1),ROW($K$11:$K$130)-ROW(INDEX($K$11:$K$130,1,1))+1),1))),"")</f>
        <v/>
      </c>
      <c r="BM18" s="230" t="str">
        <f t="array" ref="BM18">IFERROR(IF(LEN($R18)=0,"",INDEX($K$11:$K$130,SMALL(IF((BM$8=$N$11:$N$130)*($E$11:$E$130=$R18)*($C$11:$C$130=1),ROW($K$11:$K$130)-ROW(INDEX($K$11:$K$130,1,1))+1),1))),"")</f>
        <v/>
      </c>
      <c r="BN18" s="230" t="str">
        <f t="array" ref="BN18">IFERROR(IF(LEN($R18)=0,"",INDEX($K$11:$K$130,SMALL(IF((BN$8=$N$11:$N$130)*($E$11:$E$130=$R18)*($C$11:$C$130=1),ROW($K$11:$K$130)-ROW(INDEX($K$11:$K$130,1,1))+1),1))),"")</f>
        <v/>
      </c>
      <c r="BO18" s="230" t="str">
        <f t="array" ref="BO18">IFERROR(IF(LEN($R18)=0,"",INDEX($K$11:$K$130,SMALL(IF((BO$8=$N$11:$N$130)*($E$11:$E$130=$R18)*($C$11:$C$130=1),ROW($K$11:$K$130)-ROW(INDEX($K$11:$K$130,1,1))+1),1))),"")</f>
        <v/>
      </c>
      <c r="BP18" s="230" t="str">
        <f t="array" ref="BP18">IFERROR(IF(LEN($R18)=0,"",INDEX($K$11:$K$130,SMALL(IF((BP$8=$N$11:$N$130)*($E$11:$E$130=$R18)*($C$11:$C$130=1),ROW($K$11:$K$130)-ROW(INDEX($K$11:$K$130,1,1))+1),1))),"")</f>
        <v/>
      </c>
      <c r="BQ18" s="230" t="str">
        <f t="array" ref="BQ18">IFERROR(IF(LEN($R18)=0,"",INDEX($K$11:$K$130,SMALL(IF((BQ$8=$N$11:$N$130)*($E$11:$E$130=$R18)*($C$11:$C$130=1),ROW($K$11:$K$130)-ROW(INDEX($K$11:$K$130,1,1))+1),1))),"")</f>
        <v/>
      </c>
      <c r="BR18" s="230" t="str">
        <f t="array" ref="BR18">IFERROR(IF(LEN($R18)=0,"",INDEX($K$11:$K$130,SMALL(IF((BR$8=$N$11:$N$130)*($E$11:$E$130=$R18)*($C$11:$C$130=1),ROW($K$11:$K$130)-ROW(INDEX($K$11:$K$130,1,1))+1),1))),"")</f>
        <v/>
      </c>
      <c r="BS18" s="230" t="str">
        <f t="array" ref="BS18">IFERROR(IF(LEN($R18)=0,"",INDEX($K$11:$K$130,SMALL(IF((BS$8=$N$11:$N$130)*($E$11:$E$130=$R18)*($C$11:$C$130=1),ROW($K$11:$K$130)-ROW(INDEX($K$11:$K$130,1,1))+1),1))),"")</f>
        <v/>
      </c>
      <c r="BT18" s="230" t="str">
        <f t="array" ref="BT18">IFERROR(IF(LEN($R18)=0,"",INDEX($K$11:$K$130,SMALL(IF((BT$8=$N$11:$N$130)*($E$11:$E$130=$R18)*($C$11:$C$130=1),ROW($K$11:$K$130)-ROW(INDEX($K$11:$K$130,1,1))+1),1))),"")</f>
        <v/>
      </c>
      <c r="BU18" s="230" t="str">
        <f t="array" ref="BU18">IFERROR(IF(LEN($R18)=0,"",INDEX($K$11:$K$130,SMALL(IF((BU$8=$N$11:$N$130)*($E$11:$E$130=$R18)*($C$11:$C$130=1),ROW($K$11:$K$130)-ROW(INDEX($K$11:$K$130,1,1))+1),1))),"")</f>
        <v/>
      </c>
      <c r="BV18" s="230" t="str">
        <f t="array" ref="BV18">IFERROR(IF(LEN($R18)=0,"",INDEX($K$11:$K$130,SMALL(IF((BV$8=$N$11:$N$130)*($E$11:$E$130=$R18)*($C$11:$C$130=1),ROW($K$11:$K$130)-ROW(INDEX($K$11:$K$130,1,1))+1),1))),"")</f>
        <v/>
      </c>
      <c r="BW18" s="230" t="str">
        <f t="array" ref="BW18">IFERROR(IF(LEN($R18)=0,"",INDEX($K$11:$K$130,SMALL(IF((BW$8=$N$11:$N$130)*($E$11:$E$130=$R18)*($C$11:$C$130=1),ROW($K$11:$K$130)-ROW(INDEX($K$11:$K$130,1,1))+1),1))),"")</f>
        <v/>
      </c>
      <c r="BX18" s="230" t="str">
        <f t="array" ref="BX18">IFERROR(IF(LEN($R18)=0,"",INDEX($K$11:$K$130,SMALL(IF((BX$8=$N$11:$N$130)*($E$11:$E$130=$R18)*($C$11:$C$130=1),ROW($K$11:$K$130)-ROW(INDEX($K$11:$K$130,1,1))+1),1))),"")</f>
        <v/>
      </c>
      <c r="BY18" s="230" t="str">
        <f t="array" ref="BY18">IFERROR(IF(LEN($R18)=0,"",INDEX($K$11:$K$130,SMALL(IF((BY$8=$N$11:$N$130)*($E$11:$E$130=$R18)*($C$11:$C$130=1),ROW($K$11:$K$130)-ROW(INDEX($K$11:$K$130,1,1))+1),1))),"")</f>
        <v/>
      </c>
      <c r="BZ18" s="230" t="str">
        <f t="array" ref="BZ18">IFERROR(IF(LEN($R18)=0,"",INDEX($K$11:$K$130,SMALL(IF((BZ$8=$N$11:$N$130)*($E$11:$E$130=$R18)*($C$11:$C$130=1),ROW($K$11:$K$130)-ROW(INDEX($K$11:$K$130,1,1))+1),1))),"")</f>
        <v/>
      </c>
      <c r="CA18" s="230" t="str">
        <f t="array" ref="CA18">IFERROR(IF(LEN($R18)=0,"",INDEX($K$11:$K$130,SMALL(IF((CA$8=$N$11:$N$130)*($E$11:$E$130=$R18)*($C$11:$C$130=1),ROW($K$11:$K$130)-ROW(INDEX($K$11:$K$130,1,1))+1),1))),"")</f>
        <v/>
      </c>
      <c r="CB18" s="230" t="str">
        <f t="array" ref="CB18">IFERROR(IF(LEN($R18)=0,"",INDEX($K$11:$K$130,SMALL(IF((CB$8=$N$11:$N$130)*($E$11:$E$130=$R18)*($C$11:$C$130=1),ROW($K$11:$K$130)-ROW(INDEX($K$11:$K$130,1,1))+1),1))),"")</f>
        <v/>
      </c>
      <c r="CC18" s="230" t="str">
        <f t="array" ref="CC18">IFERROR(IF(LEN($R18)=0,"",INDEX($K$11:$K$130,SMALL(IF((CC$8=$N$11:$N$130)*($E$11:$E$130=$R18)*($C$11:$C$130=1),ROW($K$11:$K$130)-ROW(INDEX($K$11:$K$130,1,1))+1),1))),"")</f>
        <v/>
      </c>
      <c r="CD18" s="11"/>
      <c r="CE18" s="79">
        <f>IF(OR(Dashboard!$D$7="",Dashboard!$D$7="ALL"),1,IF(Dashboard!$D$7=I18,1,0))</f>
        <v>1</v>
      </c>
      <c r="CF18" s="80">
        <f>IF(OR(Dashboard!$G$7="",Dashboard!$G$7="ALL"),1,IF(Dashboard!$G$7=Calc!D18,1,0))</f>
        <v>1</v>
      </c>
      <c r="CG18" s="14">
        <f t="shared" si="6"/>
        <v>1</v>
      </c>
      <c r="CH18" s="79">
        <f>IF(OR(Calendar!$I$5="",Calendar!$I$5="ALL"),1,IF(Calendar!$I$5=Calc!D18,1,0))</f>
        <v>1</v>
      </c>
      <c r="CI18" s="56"/>
      <c r="CJ18" s="16">
        <v>2</v>
      </c>
      <c r="CK18" s="11"/>
      <c r="CL18" s="11"/>
      <c r="CM18" s="12" t="s">
        <v>147</v>
      </c>
      <c r="CN18" s="11"/>
      <c r="CO18" s="11"/>
      <c r="CP18" s="14">
        <v>5</v>
      </c>
      <c r="CQ18" s="12" t="s">
        <v>23</v>
      </c>
      <c r="CR18" s="12" t="s">
        <v>23</v>
      </c>
      <c r="CS18" s="12">
        <v>31</v>
      </c>
      <c r="CT18" s="232" t="str">
        <f t="shared" si="10"/>
        <v>May</v>
      </c>
      <c r="CU18" s="232">
        <f t="shared" si="9"/>
        <v>45413</v>
      </c>
      <c r="CV18" s="232" t="str">
        <f t="shared" si="11"/>
        <v>May</v>
      </c>
      <c r="CW18" s="232" t="str">
        <f t="shared" si="12"/>
        <v>May-2024</v>
      </c>
      <c r="CX18" s="11"/>
      <c r="CY18" s="12" t="str">
        <f>IF(Menu!G17="","",Menu!G17)</f>
        <v/>
      </c>
      <c r="CZ18" s="12" t="str">
        <f t="shared" si="3"/>
        <v/>
      </c>
      <c r="DA18" s="11"/>
      <c r="DB18" s="11"/>
      <c r="DC18" s="12" t="str">
        <f t="shared" si="8"/>
        <v/>
      </c>
      <c r="DD18" s="11"/>
      <c r="DE18" s="11"/>
      <c r="DF18" s="12" t="s">
        <v>95</v>
      </c>
      <c r="DG18" s="12">
        <v>6</v>
      </c>
      <c r="DH18" s="12">
        <v>6</v>
      </c>
      <c r="DI18" s="12">
        <v>2029</v>
      </c>
      <c r="DJ18" s="11"/>
      <c r="DK18" s="12" t="str">
        <f>IF(Menu!G15="","",Menu!G15)</f>
        <v>Other</v>
      </c>
    </row>
    <row r="19" spans="2:115" ht="15" customHeight="1" x14ac:dyDescent="0.25">
      <c r="B19" s="59">
        <v>1</v>
      </c>
      <c r="C19" s="59">
        <f>IFERROR(IF(INDEX(Bills!$C$6:$C$15,B19,1)="",0,1),"")</f>
        <v>1</v>
      </c>
      <c r="D19" s="227" t="str">
        <f>IFERROR(IF($C19=1,INDEX(Bills!$B$6:$AB$15,$B19,D$9),""),"")</f>
        <v>Utilities</v>
      </c>
      <c r="E19" s="227" t="str">
        <f>IFERROR(IF($C19=1,INDEX(Bills!$B$6:$AB$15,$B19,E$9),""),"")</f>
        <v>Electricity</v>
      </c>
      <c r="F19" s="227">
        <f t="array" ref="F19">IFERROR(IF($C19=1, INDEX($DG$13:$DG$43, MATCH(INDEX(Bills!$B$6:$AB$15, $B19, F$9), $DF$13:$DF$43, 0)), ""), "")</f>
        <v>1</v>
      </c>
      <c r="G19" s="227" t="str">
        <f t="array" ref="G19">IFERROR(IF($C19=1,INDEX($CV$14:$CV$25,IF(MOD(ROW(A9),12)=0,12,MOD(ROW(A9),12)),1),""),"")</f>
        <v>September</v>
      </c>
      <c r="H19" s="227">
        <f t="array" ref="H19">IFERROR(IF($C19=1,YEAR(INDEX($CU$14:$CU$25,IF(MOD(ROW(A9),12)=0,12,MOD(ROW(A9),12)),1)),""),"")</f>
        <v>2024</v>
      </c>
      <c r="I19" s="227" t="str">
        <f t="array" ref="I19">IFERROR(IF($C19=1,INDEX($CW$14:$CW$25,IF(MOD(ROW(A9),12)=0,12,MOD(ROW(A9),12)),1),""),"")</f>
        <v>Sep-2024</v>
      </c>
      <c r="J19" s="227">
        <f t="array" ref="J19">IFERROR(IF($C19=1,INDEX(Bills!$B$6:$AB$15,B19,MATCH(INDEX($CW$14:$CW$25,IF(MOD(ROW(A9),12)=0,12,MOD(ROW(A9),12)),1),Bills!$E$5:$AB$5,0)+3),""),"")</f>
        <v>120</v>
      </c>
      <c r="K19" s="227" t="str">
        <f t="array" ref="K19">IFERROR(IF($C19=1,IF(INDEX(Bills!$B$6:$AB$15,B19,MATCH(INDEX($CW$14:$CW$25,IF(MOD(ROW(A9),12)=0,12,MOD(ROW(A9),12)),1),Bills!$E$5:$AB$5,0)+4)=$DM$13,"Paid","Unpaid"),""),"")</f>
        <v>Unpaid</v>
      </c>
      <c r="L19" s="12">
        <f t="shared" si="4"/>
        <v>9</v>
      </c>
      <c r="M19" s="12">
        <f t="shared" si="5"/>
        <v>1</v>
      </c>
      <c r="N19" s="228">
        <f t="shared" si="2"/>
        <v>45536</v>
      </c>
      <c r="O19" s="12" t="str">
        <f>IFERROR(IF(C19&lt;&gt;1,"",IF(Menu!$I$13="",IF(OR(Calendar!$I$7="",Calendar!$I$7=$CM$17),E19,IF(Calendar!$I$7=$CM$18,E19 &amp; " - " &amp;J19,D19 &amp; " - " &amp;J19)),IF(OR(Calendar!$I$7="",Calendar!$I$7=$CM$17),E19,IF(Calendar!$I$7=$CM$18,E19 &amp; " - " &amp;Menu!$I$13 &amp;J19,D19 &amp; " - " &amp;Menu!$I$13  &amp;J19)))),"")</f>
        <v>Utilities - $120</v>
      </c>
      <c r="P19" s="11"/>
      <c r="Q19" s="17">
        <v>9</v>
      </c>
      <c r="R19" s="229" t="str">
        <f>IFERROR(IF(INDEX(Bills!$C$6:$C$105,$Q19,$R$9)="","",INDEX(Bills!$C$6:$C$105,$Q19,$R$9)),"")</f>
        <v/>
      </c>
      <c r="S19" s="230" t="str">
        <f t="array" ref="S19">IFERROR(IF(LEN($R19)=0,"",INDEX($K$11:$K$130,SMALL(IF((S$8=$N$11:$N$130)*($E$11:$E$130=$R19)*($C$11:$C$130=1),ROW($K$11:$K$130)-ROW(INDEX($K$11:$K$130,1,1))+1),1))),"")</f>
        <v/>
      </c>
      <c r="T19" s="230" t="str">
        <f t="array" ref="T19">IFERROR(IF(LEN($R19)=0,"",INDEX($K$11:$K$130,SMALL(IF((T$8=$N$11:$N$130)*($E$11:$E$130=$R19)*($C$11:$C$130=1),ROW($K$11:$K$130)-ROW(INDEX($K$11:$K$130,1,1))+1),1))),"")</f>
        <v/>
      </c>
      <c r="U19" s="230" t="str">
        <f t="array" ref="U19">IFERROR(IF(LEN($R19)=0,"",INDEX($K$11:$K$130,SMALL(IF((U$8=$N$11:$N$130)*($E$11:$E$130=$R19)*($C$11:$C$130=1),ROW($K$11:$K$130)-ROW(INDEX($K$11:$K$130,1,1))+1),1))),"")</f>
        <v/>
      </c>
      <c r="V19" s="230" t="str">
        <f t="array" ref="V19">IFERROR(IF(LEN($R19)=0,"",INDEX($K$11:$K$130,SMALL(IF((V$8=$N$11:$N$130)*($E$11:$E$130=$R19)*($C$11:$C$130=1),ROW($K$11:$K$130)-ROW(INDEX($K$11:$K$130,1,1))+1),1))),"")</f>
        <v/>
      </c>
      <c r="W19" s="230" t="str">
        <f t="array" ref="W19">IFERROR(IF(LEN($R19)=0,"",INDEX($K$11:$K$130,SMALL(IF((W$8=$N$11:$N$130)*($E$11:$E$130=$R19)*($C$11:$C$130=1),ROW($K$11:$K$130)-ROW(INDEX($K$11:$K$130,1,1))+1),1))),"")</f>
        <v/>
      </c>
      <c r="X19" s="230" t="str">
        <f t="array" ref="X19">IFERROR(IF(LEN($R19)=0,"",INDEX($K$11:$K$130,SMALL(IF((X$8=$N$11:$N$130)*($E$11:$E$130=$R19)*($C$11:$C$130=1),ROW($K$11:$K$130)-ROW(INDEX($K$11:$K$130,1,1))+1),1))),"")</f>
        <v/>
      </c>
      <c r="Y19" s="230" t="str">
        <f t="array" ref="Y19">IFERROR(IF(LEN($R19)=0,"",INDEX($K$11:$K$130,SMALL(IF((Y$8=$N$11:$N$130)*($E$11:$E$130=$R19)*($C$11:$C$130=1),ROW($K$11:$K$130)-ROW(INDEX($K$11:$K$130,1,1))+1),1))),"")</f>
        <v/>
      </c>
      <c r="Z19" s="230" t="str">
        <f t="array" ref="Z19">IFERROR(IF(LEN($R19)=0,"",INDEX($K$11:$K$130,SMALL(IF((Z$8=$N$11:$N$130)*($E$11:$E$130=$R19)*($C$11:$C$130=1),ROW($K$11:$K$130)-ROW(INDEX($K$11:$K$130,1,1))+1),1))),"")</f>
        <v/>
      </c>
      <c r="AA19" s="230" t="str">
        <f t="array" ref="AA19">IFERROR(IF(LEN($R19)=0,"",INDEX($K$11:$K$130,SMALL(IF((AA$8=$N$11:$N$130)*($E$11:$E$130=$R19)*($C$11:$C$130=1),ROW($K$11:$K$130)-ROW(INDEX($K$11:$K$130,1,1))+1),1))),"")</f>
        <v/>
      </c>
      <c r="AB19" s="230" t="str">
        <f t="array" ref="AB19">IFERROR(IF(LEN($R19)=0,"",INDEX($K$11:$K$130,SMALL(IF((AB$8=$N$11:$N$130)*($E$11:$E$130=$R19)*($C$11:$C$130=1),ROW($K$11:$K$130)-ROW(INDEX($K$11:$K$130,1,1))+1),1))),"")</f>
        <v/>
      </c>
      <c r="AC19" s="230" t="str">
        <f t="array" ref="AC19">IFERROR(IF(LEN($R19)=0,"",INDEX($K$11:$K$130,SMALL(IF((AC$8=$N$11:$N$130)*($E$11:$E$130=$R19)*($C$11:$C$130=1),ROW($K$11:$K$130)-ROW(INDEX($K$11:$K$130,1,1))+1),1))),"")</f>
        <v/>
      </c>
      <c r="AD19" s="230" t="str">
        <f t="array" ref="AD19">IFERROR(IF(LEN($R19)=0,"",INDEX($K$11:$K$130,SMALL(IF((AD$8=$N$11:$N$130)*($E$11:$E$130=$R19)*($C$11:$C$130=1),ROW($K$11:$K$130)-ROW(INDEX($K$11:$K$130,1,1))+1),1))),"")</f>
        <v/>
      </c>
      <c r="AE19" s="230" t="str">
        <f t="array" ref="AE19">IFERROR(IF(LEN($R19)=0,"",INDEX($K$11:$K$130,SMALL(IF((AE$8=$N$11:$N$130)*($E$11:$E$130=$R19)*($C$11:$C$130=1),ROW($K$11:$K$130)-ROW(INDEX($K$11:$K$130,1,1))+1),1))),"")</f>
        <v/>
      </c>
      <c r="AF19" s="230" t="str">
        <f t="array" ref="AF19">IFERROR(IF(LEN($R19)=0,"",INDEX($K$11:$K$130,SMALL(IF((AF$8=$N$11:$N$130)*($E$11:$E$130=$R19)*($C$11:$C$130=1),ROW($K$11:$K$130)-ROW(INDEX($K$11:$K$130,1,1))+1),1))),"")</f>
        <v/>
      </c>
      <c r="AG19" s="230" t="str">
        <f t="array" ref="AG19">IFERROR(IF(LEN($R19)=0,"",INDEX($K$11:$K$130,SMALL(IF((AG$8=$N$11:$N$130)*($E$11:$E$130=$R19)*($C$11:$C$130=1),ROW($K$11:$K$130)-ROW(INDEX($K$11:$K$130,1,1))+1),1))),"")</f>
        <v/>
      </c>
      <c r="AH19" s="230" t="str">
        <f t="array" ref="AH19">IFERROR(IF(LEN($R19)=0,"",INDEX($K$11:$K$130,SMALL(IF((AH$8=$N$11:$N$130)*($E$11:$E$130=$R19)*($C$11:$C$130=1),ROW($K$11:$K$130)-ROW(INDEX($K$11:$K$130,1,1))+1),1))),"")</f>
        <v/>
      </c>
      <c r="AI19" s="230" t="str">
        <f t="array" ref="AI19">IFERROR(IF(LEN($R19)=0,"",INDEX($K$11:$K$130,SMALL(IF((AI$8=$N$11:$N$130)*($E$11:$E$130=$R19)*($C$11:$C$130=1),ROW($K$11:$K$130)-ROW(INDEX($K$11:$K$130,1,1))+1),1))),"")</f>
        <v/>
      </c>
      <c r="AJ19" s="230" t="str">
        <f t="array" ref="AJ19">IFERROR(IF(LEN($R19)=0,"",INDEX($K$11:$K$130,SMALL(IF((AJ$8=$N$11:$N$130)*($E$11:$E$130=$R19)*($C$11:$C$130=1),ROW($K$11:$K$130)-ROW(INDEX($K$11:$K$130,1,1))+1),1))),"")</f>
        <v/>
      </c>
      <c r="AK19" s="230" t="str">
        <f t="array" ref="AK19">IFERROR(IF(LEN($R19)=0,"",INDEX($K$11:$K$130,SMALL(IF((AK$8=$N$11:$N$130)*($E$11:$E$130=$R19)*($C$11:$C$130=1),ROW($K$11:$K$130)-ROW(INDEX($K$11:$K$130,1,1))+1),1))),"")</f>
        <v/>
      </c>
      <c r="AL19" s="230" t="str">
        <f t="array" ref="AL19">IFERROR(IF(LEN($R19)=0,"",INDEX($K$11:$K$130,SMALL(IF((AL$8=$N$11:$N$130)*($E$11:$E$130=$R19)*($C$11:$C$130=1),ROW($K$11:$K$130)-ROW(INDEX($K$11:$K$130,1,1))+1),1))),"")</f>
        <v/>
      </c>
      <c r="AM19" s="230" t="str">
        <f t="array" ref="AM19">IFERROR(IF(LEN($R19)=0,"",INDEX($K$11:$K$130,SMALL(IF((AM$8=$N$11:$N$130)*($E$11:$E$130=$R19)*($C$11:$C$130=1),ROW($K$11:$K$130)-ROW(INDEX($K$11:$K$130,1,1))+1),1))),"")</f>
        <v/>
      </c>
      <c r="AN19" s="230" t="str">
        <f t="array" ref="AN19">IFERROR(IF(LEN($R19)=0,"",INDEX($K$11:$K$130,SMALL(IF((AN$8=$N$11:$N$130)*($E$11:$E$130=$R19)*($C$11:$C$130=1),ROW($K$11:$K$130)-ROW(INDEX($K$11:$K$130,1,1))+1),1))),"")</f>
        <v/>
      </c>
      <c r="AO19" s="230" t="str">
        <f t="array" ref="AO19">IFERROR(IF(LEN($R19)=0,"",INDEX($K$11:$K$130,SMALL(IF((AO$8=$N$11:$N$130)*($E$11:$E$130=$R19)*($C$11:$C$130=1),ROW($K$11:$K$130)-ROW(INDEX($K$11:$K$130,1,1))+1),1))),"")</f>
        <v/>
      </c>
      <c r="AP19" s="230" t="str">
        <f t="array" ref="AP19">IFERROR(IF(LEN($R19)=0,"",INDEX($K$11:$K$130,SMALL(IF((AP$8=$N$11:$N$130)*($E$11:$E$130=$R19)*($C$11:$C$130=1),ROW($K$11:$K$130)-ROW(INDEX($K$11:$K$130,1,1))+1),1))),"")</f>
        <v/>
      </c>
      <c r="AQ19" s="230" t="str">
        <f t="array" ref="AQ19">IFERROR(IF(LEN($R19)=0,"",INDEX($K$11:$K$130,SMALL(IF((AQ$8=$N$11:$N$130)*($E$11:$E$130=$R19)*($C$11:$C$130=1),ROW($K$11:$K$130)-ROW(INDEX($K$11:$K$130,1,1))+1),1))),"")</f>
        <v/>
      </c>
      <c r="AR19" s="230" t="str">
        <f t="array" ref="AR19">IFERROR(IF(LEN($R19)=0,"",INDEX($K$11:$K$130,SMALL(IF((AR$8=$N$11:$N$130)*($E$11:$E$130=$R19)*($C$11:$C$130=1),ROW($K$11:$K$130)-ROW(INDEX($K$11:$K$130,1,1))+1),1))),"")</f>
        <v/>
      </c>
      <c r="AS19" s="230" t="str">
        <f t="array" ref="AS19">IFERROR(IF(LEN($R19)=0,"",INDEX($K$11:$K$130,SMALL(IF((AS$8=$N$11:$N$130)*($E$11:$E$130=$R19)*($C$11:$C$130=1),ROW($K$11:$K$130)-ROW(INDEX($K$11:$K$130,1,1))+1),1))),"")</f>
        <v/>
      </c>
      <c r="AT19" s="230" t="str">
        <f t="array" ref="AT19">IFERROR(IF(LEN($R19)=0,"",INDEX($K$11:$K$130,SMALL(IF((AT$8=$N$11:$N$130)*($E$11:$E$130=$R19)*($C$11:$C$130=1),ROW($K$11:$K$130)-ROW(INDEX($K$11:$K$130,1,1))+1),1))),"")</f>
        <v/>
      </c>
      <c r="AU19" s="230" t="str">
        <f t="array" ref="AU19">IFERROR(IF(LEN($R19)=0,"",INDEX($K$11:$K$130,SMALL(IF((AU$8=$N$11:$N$130)*($E$11:$E$130=$R19)*($C$11:$C$130=1),ROW($K$11:$K$130)-ROW(INDEX($K$11:$K$130,1,1))+1),1))),"")</f>
        <v/>
      </c>
      <c r="AV19" s="230" t="str">
        <f t="array" ref="AV19">IFERROR(IF(LEN($R19)=0,"",INDEX($K$11:$K$130,SMALL(IF((AV$8=$N$11:$N$130)*($E$11:$E$130=$R19)*($C$11:$C$130=1),ROW($K$11:$K$130)-ROW(INDEX($K$11:$K$130,1,1))+1),1))),"")</f>
        <v/>
      </c>
      <c r="AW19" s="230" t="str">
        <f t="array" ref="AW19">IFERROR(IF(LEN($R19)=0,"",INDEX($K$11:$K$130,SMALL(IF((AW$8=$N$11:$N$130)*($E$11:$E$130=$R19)*($C$11:$C$130=1),ROW($K$11:$K$130)-ROW(INDEX($K$11:$K$130,1,1))+1),1))),"")</f>
        <v/>
      </c>
      <c r="AX19" s="43"/>
      <c r="AY19" s="230" t="str">
        <f t="array" ref="AY19">IFERROR(IF(LEN($R19)=0,"",INDEX($K$11:$K$130,SMALL(IF((AY$8=$N$11:$N$130)*($E$11:$E$130=$R19)*($C$11:$C$130=1),ROW($K$11:$K$130)-ROW(INDEX($K$11:$K$130,1,1))+1),1))),"")</f>
        <v/>
      </c>
      <c r="AZ19" s="230" t="str">
        <f t="array" ref="AZ19">IFERROR(IF(LEN($R19)=0,"",INDEX($K$11:$K$130,SMALL(IF((AZ$8=$N$11:$N$130)*($E$11:$E$130=$R19)*($C$11:$C$130=1),ROW($K$11:$K$130)-ROW(INDEX($K$11:$K$130,1,1))+1),1))),"")</f>
        <v/>
      </c>
      <c r="BA19" s="230" t="str">
        <f t="array" ref="BA19">IFERROR(IF(LEN($R19)=0,"",INDEX($K$11:$K$130,SMALL(IF((BA$8=$N$11:$N$130)*($E$11:$E$130=$R19)*($C$11:$C$130=1),ROW($K$11:$K$130)-ROW(INDEX($K$11:$K$130,1,1))+1),1))),"")</f>
        <v/>
      </c>
      <c r="BB19" s="230" t="str">
        <f t="array" ref="BB19">IFERROR(IF(LEN($R19)=0,"",INDEX($K$11:$K$130,SMALL(IF((BB$8=$N$11:$N$130)*($E$11:$E$130=$R19)*($C$11:$C$130=1),ROW($K$11:$K$130)-ROW(INDEX($K$11:$K$130,1,1))+1),1))),"")</f>
        <v/>
      </c>
      <c r="BC19" s="230" t="str">
        <f t="array" ref="BC19">IFERROR(IF(LEN($R19)=0,"",INDEX($K$11:$K$130,SMALL(IF((BC$8=$N$11:$N$130)*($E$11:$E$130=$R19)*($C$11:$C$130=1),ROW($K$11:$K$130)-ROW(INDEX($K$11:$K$130,1,1))+1),1))),"")</f>
        <v/>
      </c>
      <c r="BD19" s="230" t="str">
        <f t="array" ref="BD19">IFERROR(IF(LEN($R19)=0,"",INDEX($K$11:$K$130,SMALL(IF((BD$8=$N$11:$N$130)*($E$11:$E$130=$R19)*($C$11:$C$130=1),ROW($K$11:$K$130)-ROW(INDEX($K$11:$K$130,1,1))+1),1))),"")</f>
        <v/>
      </c>
      <c r="BE19" s="230" t="str">
        <f t="array" ref="BE19">IFERROR(IF(LEN($R19)=0,"",INDEX($K$11:$K$130,SMALL(IF((BE$8=$N$11:$N$130)*($E$11:$E$130=$R19)*($C$11:$C$130=1),ROW($K$11:$K$130)-ROW(INDEX($K$11:$K$130,1,1))+1),1))),"")</f>
        <v/>
      </c>
      <c r="BF19" s="230" t="str">
        <f t="array" ref="BF19">IFERROR(IF(LEN($R19)=0,"",INDEX($K$11:$K$130,SMALL(IF((BF$8=$N$11:$N$130)*($E$11:$E$130=$R19)*($C$11:$C$130=1),ROW($K$11:$K$130)-ROW(INDEX($K$11:$K$130,1,1))+1),1))),"")</f>
        <v/>
      </c>
      <c r="BG19" s="230" t="str">
        <f t="array" ref="BG19">IFERROR(IF(LEN($R19)=0,"",INDEX($K$11:$K$130,SMALL(IF((BG$8=$N$11:$N$130)*($E$11:$E$130=$R19)*($C$11:$C$130=1),ROW($K$11:$K$130)-ROW(INDEX($K$11:$K$130,1,1))+1),1))),"")</f>
        <v/>
      </c>
      <c r="BH19" s="230" t="str">
        <f t="array" ref="BH19">IFERROR(IF(LEN($R19)=0,"",INDEX($K$11:$K$130,SMALL(IF((BH$8=$N$11:$N$130)*($E$11:$E$130=$R19)*($C$11:$C$130=1),ROW($K$11:$K$130)-ROW(INDEX($K$11:$K$130,1,1))+1),1))),"")</f>
        <v/>
      </c>
      <c r="BI19" s="230" t="str">
        <f t="array" ref="BI19">IFERROR(IF(LEN($R19)=0,"",INDEX($K$11:$K$130,SMALL(IF((BI$8=$N$11:$N$130)*($E$11:$E$130=$R19)*($C$11:$C$130=1),ROW($K$11:$K$130)-ROW(INDEX($K$11:$K$130,1,1))+1),1))),"")</f>
        <v/>
      </c>
      <c r="BJ19" s="230" t="str">
        <f t="array" ref="BJ19">IFERROR(IF(LEN($R19)=0,"",INDEX($K$11:$K$130,SMALL(IF((BJ$8=$N$11:$N$130)*($E$11:$E$130=$R19)*($C$11:$C$130=1),ROW($K$11:$K$130)-ROW(INDEX($K$11:$K$130,1,1))+1),1))),"")</f>
        <v/>
      </c>
      <c r="BK19" s="230" t="str">
        <f t="array" ref="BK19">IFERROR(IF(LEN($R19)=0,"",INDEX($K$11:$K$130,SMALL(IF((BK$8=$N$11:$N$130)*($E$11:$E$130=$R19)*($C$11:$C$130=1),ROW($K$11:$K$130)-ROW(INDEX($K$11:$K$130,1,1))+1),1))),"")</f>
        <v/>
      </c>
      <c r="BL19" s="230" t="str">
        <f t="array" ref="BL19">IFERROR(IF(LEN($R19)=0,"",INDEX($K$11:$K$130,SMALL(IF((BL$8=$N$11:$N$130)*($E$11:$E$130=$R19)*($C$11:$C$130=1),ROW($K$11:$K$130)-ROW(INDEX($K$11:$K$130,1,1))+1),1))),"")</f>
        <v/>
      </c>
      <c r="BM19" s="230" t="str">
        <f t="array" ref="BM19">IFERROR(IF(LEN($R19)=0,"",INDEX($K$11:$K$130,SMALL(IF((BM$8=$N$11:$N$130)*($E$11:$E$130=$R19)*($C$11:$C$130=1),ROW($K$11:$K$130)-ROW(INDEX($K$11:$K$130,1,1))+1),1))),"")</f>
        <v/>
      </c>
      <c r="BN19" s="230" t="str">
        <f t="array" ref="BN19">IFERROR(IF(LEN($R19)=0,"",INDEX($K$11:$K$130,SMALL(IF((BN$8=$N$11:$N$130)*($E$11:$E$130=$R19)*($C$11:$C$130=1),ROW($K$11:$K$130)-ROW(INDEX($K$11:$K$130,1,1))+1),1))),"")</f>
        <v/>
      </c>
      <c r="BO19" s="230" t="str">
        <f t="array" ref="BO19">IFERROR(IF(LEN($R19)=0,"",INDEX($K$11:$K$130,SMALL(IF((BO$8=$N$11:$N$130)*($E$11:$E$130=$R19)*($C$11:$C$130=1),ROW($K$11:$K$130)-ROW(INDEX($K$11:$K$130,1,1))+1),1))),"")</f>
        <v/>
      </c>
      <c r="BP19" s="230" t="str">
        <f t="array" ref="BP19">IFERROR(IF(LEN($R19)=0,"",INDEX($K$11:$K$130,SMALL(IF((BP$8=$N$11:$N$130)*($E$11:$E$130=$R19)*($C$11:$C$130=1),ROW($K$11:$K$130)-ROW(INDEX($K$11:$K$130,1,1))+1),1))),"")</f>
        <v/>
      </c>
      <c r="BQ19" s="230" t="str">
        <f t="array" ref="BQ19">IFERROR(IF(LEN($R19)=0,"",INDEX($K$11:$K$130,SMALL(IF((BQ$8=$N$11:$N$130)*($E$11:$E$130=$R19)*($C$11:$C$130=1),ROW($K$11:$K$130)-ROW(INDEX($K$11:$K$130,1,1))+1),1))),"")</f>
        <v/>
      </c>
      <c r="BR19" s="230" t="str">
        <f t="array" ref="BR19">IFERROR(IF(LEN($R19)=0,"",INDEX($K$11:$K$130,SMALL(IF((BR$8=$N$11:$N$130)*($E$11:$E$130=$R19)*($C$11:$C$130=1),ROW($K$11:$K$130)-ROW(INDEX($K$11:$K$130,1,1))+1),1))),"")</f>
        <v/>
      </c>
      <c r="BS19" s="230" t="str">
        <f t="array" ref="BS19">IFERROR(IF(LEN($R19)=0,"",INDEX($K$11:$K$130,SMALL(IF((BS$8=$N$11:$N$130)*($E$11:$E$130=$R19)*($C$11:$C$130=1),ROW($K$11:$K$130)-ROW(INDEX($K$11:$K$130,1,1))+1),1))),"")</f>
        <v/>
      </c>
      <c r="BT19" s="230" t="str">
        <f t="array" ref="BT19">IFERROR(IF(LEN($R19)=0,"",INDEX($K$11:$K$130,SMALL(IF((BT$8=$N$11:$N$130)*($E$11:$E$130=$R19)*($C$11:$C$130=1),ROW($K$11:$K$130)-ROW(INDEX($K$11:$K$130,1,1))+1),1))),"")</f>
        <v/>
      </c>
      <c r="BU19" s="230" t="str">
        <f t="array" ref="BU19">IFERROR(IF(LEN($R19)=0,"",INDEX($K$11:$K$130,SMALL(IF((BU$8=$N$11:$N$130)*($E$11:$E$130=$R19)*($C$11:$C$130=1),ROW($K$11:$K$130)-ROW(INDEX($K$11:$K$130,1,1))+1),1))),"")</f>
        <v/>
      </c>
      <c r="BV19" s="230" t="str">
        <f t="array" ref="BV19">IFERROR(IF(LEN($R19)=0,"",INDEX($K$11:$K$130,SMALL(IF((BV$8=$N$11:$N$130)*($E$11:$E$130=$R19)*($C$11:$C$130=1),ROW($K$11:$K$130)-ROW(INDEX($K$11:$K$130,1,1))+1),1))),"")</f>
        <v/>
      </c>
      <c r="BW19" s="230" t="str">
        <f t="array" ref="BW19">IFERROR(IF(LEN($R19)=0,"",INDEX($K$11:$K$130,SMALL(IF((BW$8=$N$11:$N$130)*($E$11:$E$130=$R19)*($C$11:$C$130=1),ROW($K$11:$K$130)-ROW(INDEX($K$11:$K$130,1,1))+1),1))),"")</f>
        <v/>
      </c>
      <c r="BX19" s="230" t="str">
        <f t="array" ref="BX19">IFERROR(IF(LEN($R19)=0,"",INDEX($K$11:$K$130,SMALL(IF((BX$8=$N$11:$N$130)*($E$11:$E$130=$R19)*($C$11:$C$130=1),ROW($K$11:$K$130)-ROW(INDEX($K$11:$K$130,1,1))+1),1))),"")</f>
        <v/>
      </c>
      <c r="BY19" s="230" t="str">
        <f t="array" ref="BY19">IFERROR(IF(LEN($R19)=0,"",INDEX($K$11:$K$130,SMALL(IF((BY$8=$N$11:$N$130)*($E$11:$E$130=$R19)*($C$11:$C$130=1),ROW($K$11:$K$130)-ROW(INDEX($K$11:$K$130,1,1))+1),1))),"")</f>
        <v/>
      </c>
      <c r="BZ19" s="230" t="str">
        <f t="array" ref="BZ19">IFERROR(IF(LEN($R19)=0,"",INDEX($K$11:$K$130,SMALL(IF((BZ$8=$N$11:$N$130)*($E$11:$E$130=$R19)*($C$11:$C$130=1),ROW($K$11:$K$130)-ROW(INDEX($K$11:$K$130,1,1))+1),1))),"")</f>
        <v/>
      </c>
      <c r="CA19" s="230" t="str">
        <f t="array" ref="CA19">IFERROR(IF(LEN($R19)=0,"",INDEX($K$11:$K$130,SMALL(IF((CA$8=$N$11:$N$130)*($E$11:$E$130=$R19)*($C$11:$C$130=1),ROW($K$11:$K$130)-ROW(INDEX($K$11:$K$130,1,1))+1),1))),"")</f>
        <v/>
      </c>
      <c r="CB19" s="230" t="str">
        <f t="array" ref="CB19">IFERROR(IF(LEN($R19)=0,"",INDEX($K$11:$K$130,SMALL(IF((CB$8=$N$11:$N$130)*($E$11:$E$130=$R19)*($C$11:$C$130=1),ROW($K$11:$K$130)-ROW(INDEX($K$11:$K$130,1,1))+1),1))),"")</f>
        <v/>
      </c>
      <c r="CC19" s="230" t="str">
        <f t="array" ref="CC19">IFERROR(IF(LEN($R19)=0,"",INDEX($K$11:$K$130,SMALL(IF((CC$8=$N$11:$N$130)*($E$11:$E$130=$R19)*($C$11:$C$130=1),ROW($K$11:$K$130)-ROW(INDEX($K$11:$K$130,1,1))+1),1))),"")</f>
        <v/>
      </c>
      <c r="CD19" s="11"/>
      <c r="CE19" s="79">
        <f>IF(OR(Dashboard!$D$7="",Dashboard!$D$7="ALL"),1,IF(Dashboard!$D$7=I19,1,0))</f>
        <v>1</v>
      </c>
      <c r="CF19" s="80">
        <f>IF(OR(Dashboard!$G$7="",Dashboard!$G$7="ALL"),1,IF(Dashboard!$G$7=Calc!D19,1,0))</f>
        <v>1</v>
      </c>
      <c r="CG19" s="14">
        <f t="shared" si="6"/>
        <v>1</v>
      </c>
      <c r="CH19" s="79">
        <f>IF(OR(Calendar!$I$5="",Calendar!$I$5="ALL"),1,IF(Calendar!$I$5=Calc!D19,1,0))</f>
        <v>1</v>
      </c>
      <c r="CI19" s="56"/>
      <c r="CJ19" s="16">
        <v>3</v>
      </c>
      <c r="CK19" s="11"/>
      <c r="CL19" s="11"/>
      <c r="CM19" s="12" t="s">
        <v>148</v>
      </c>
      <c r="CN19" s="11"/>
      <c r="CO19" s="11"/>
      <c r="CP19" s="14">
        <v>6</v>
      </c>
      <c r="CQ19" s="12" t="s">
        <v>24</v>
      </c>
      <c r="CR19" s="12" t="s">
        <v>38</v>
      </c>
      <c r="CS19" s="12">
        <v>30</v>
      </c>
      <c r="CT19" s="232" t="str">
        <f t="shared" si="10"/>
        <v>Jun</v>
      </c>
      <c r="CU19" s="232">
        <f t="shared" si="9"/>
        <v>45444</v>
      </c>
      <c r="CV19" s="232" t="str">
        <f t="shared" si="11"/>
        <v>June</v>
      </c>
      <c r="CW19" s="232" t="str">
        <f t="shared" si="12"/>
        <v>Jun-2024</v>
      </c>
      <c r="CX19" s="11"/>
      <c r="CY19" s="12" t="str">
        <f>IF(Menu!G18="","",Menu!G18)</f>
        <v/>
      </c>
      <c r="CZ19" s="12" t="str">
        <f t="shared" si="3"/>
        <v/>
      </c>
      <c r="DA19" s="11"/>
      <c r="DB19" s="11"/>
      <c r="DC19" s="12" t="str">
        <f t="shared" si="8"/>
        <v/>
      </c>
      <c r="DD19" s="11"/>
      <c r="DE19" s="11"/>
      <c r="DF19" s="12" t="s">
        <v>96</v>
      </c>
      <c r="DG19" s="12">
        <v>7</v>
      </c>
      <c r="DH19" s="12">
        <v>7</v>
      </c>
      <c r="DI19" s="12">
        <v>2030</v>
      </c>
      <c r="DJ19" s="11"/>
      <c r="DK19" s="12" t="str">
        <f>IF(Menu!G16="","",Menu!G16)</f>
        <v/>
      </c>
    </row>
    <row r="20" spans="2:115" ht="15" customHeight="1" x14ac:dyDescent="0.25">
      <c r="B20" s="59">
        <v>1</v>
      </c>
      <c r="C20" s="59">
        <f>IFERROR(IF(INDEX(Bills!$C$6:$C$15,B20,1)="",0,1),"")</f>
        <v>1</v>
      </c>
      <c r="D20" s="227" t="str">
        <f>IFERROR(IF($C20=1,INDEX(Bills!$B$6:$AB$15,$B20,D$9),""),"")</f>
        <v>Utilities</v>
      </c>
      <c r="E20" s="227" t="str">
        <f>IFERROR(IF($C20=1,INDEX(Bills!$B$6:$AB$15,$B20,E$9),""),"")</f>
        <v>Electricity</v>
      </c>
      <c r="F20" s="227">
        <f t="array" ref="F20">IFERROR(IF($C20=1, INDEX($DG$13:$DG$43, MATCH(INDEX(Bills!$B$6:$AB$15, $B20, F$9), $DF$13:$DF$43, 0)), ""), "")</f>
        <v>1</v>
      </c>
      <c r="G20" s="227" t="str">
        <f t="array" ref="G20">IFERROR(IF($C20=1,INDEX($CV$14:$CV$25,IF(MOD(ROW(A10),12)=0,12,MOD(ROW(A10),12)),1),""),"")</f>
        <v>October</v>
      </c>
      <c r="H20" s="227">
        <f t="array" ref="H20">IFERROR(IF($C20=1,YEAR(INDEX($CU$14:$CU$25,IF(MOD(ROW(A10),12)=0,12,MOD(ROW(A10),12)),1)),""),"")</f>
        <v>2024</v>
      </c>
      <c r="I20" s="227" t="str">
        <f t="array" ref="I20">IFERROR(IF($C20=1,INDEX($CW$14:$CW$25,IF(MOD(ROW(A10),12)=0,12,MOD(ROW(A10),12)),1),""),"")</f>
        <v>Oct-2024</v>
      </c>
      <c r="J20" s="227">
        <f t="array" ref="J20">IFERROR(IF($C20=1,INDEX(Bills!$B$6:$AB$15,B20,MATCH(INDEX($CW$14:$CW$25,IF(MOD(ROW(A10),12)=0,12,MOD(ROW(A10),12)),1),Bills!$E$5:$AB$5,0)+3),""),"")</f>
        <v>120</v>
      </c>
      <c r="K20" s="227" t="str">
        <f t="array" ref="K20">IFERROR(IF($C20=1,IF(INDEX(Bills!$B$6:$AB$15,B20,MATCH(INDEX($CW$14:$CW$25,IF(MOD(ROW(A10),12)=0,12,MOD(ROW(A10),12)),1),Bills!$E$5:$AB$5,0)+4)=$DM$13,"Paid","Unpaid"),""),"")</f>
        <v>Paid</v>
      </c>
      <c r="L20" s="12">
        <f t="shared" si="4"/>
        <v>10</v>
      </c>
      <c r="M20" s="12">
        <f t="shared" si="5"/>
        <v>1</v>
      </c>
      <c r="N20" s="228">
        <f t="shared" si="2"/>
        <v>45566</v>
      </c>
      <c r="O20" s="12" t="str">
        <f>IFERROR(IF(C20&lt;&gt;1,"",IF(Menu!$I$13="",IF(OR(Calendar!$I$7="",Calendar!$I$7=$CM$17),E20,IF(Calendar!$I$7=$CM$18,E20 &amp; " - " &amp;J20,D20 &amp; " - " &amp;J20)),IF(OR(Calendar!$I$7="",Calendar!$I$7=$CM$17),E20,IF(Calendar!$I$7=$CM$18,E20 &amp; " - " &amp;Menu!$I$13 &amp;J20,D20 &amp; " - " &amp;Menu!$I$13  &amp;J20)))),"")</f>
        <v>Utilities - $120</v>
      </c>
      <c r="P20" s="11"/>
      <c r="Q20" s="17">
        <v>10</v>
      </c>
      <c r="R20" s="229" t="str">
        <f>IFERROR(IF(INDEX(Bills!$C$6:$C$105,$Q20,$R$9)="","",INDEX(Bills!$C$6:$C$105,$Q20,$R$9)),"")</f>
        <v/>
      </c>
      <c r="S20" s="230" t="str">
        <f t="array" ref="S20">IFERROR(IF(LEN($R20)=0,"",INDEX($K$11:$K$130,SMALL(IF((S$8=$N$11:$N$130)*($E$11:$E$130=$R20)*($C$11:$C$130=1),ROW($K$11:$K$130)-ROW(INDEX($K$11:$K$130,1,1))+1),1))),"")</f>
        <v/>
      </c>
      <c r="T20" s="230" t="str">
        <f t="array" ref="T20">IFERROR(IF(LEN($R20)=0,"",INDEX($K$11:$K$130,SMALL(IF((T$8=$N$11:$N$130)*($E$11:$E$130=$R20)*($C$11:$C$130=1),ROW($K$11:$K$130)-ROW(INDEX($K$11:$K$130,1,1))+1),1))),"")</f>
        <v/>
      </c>
      <c r="U20" s="230" t="str">
        <f t="array" ref="U20">IFERROR(IF(LEN($R20)=0,"",INDEX($K$11:$K$130,SMALL(IF((U$8=$N$11:$N$130)*($E$11:$E$130=$R20)*($C$11:$C$130=1),ROW($K$11:$K$130)-ROW(INDEX($K$11:$K$130,1,1))+1),1))),"")</f>
        <v/>
      </c>
      <c r="V20" s="230" t="str">
        <f t="array" ref="V20">IFERROR(IF(LEN($R20)=0,"",INDEX($K$11:$K$130,SMALL(IF((V$8=$N$11:$N$130)*($E$11:$E$130=$R20)*($C$11:$C$130=1),ROW($K$11:$K$130)-ROW(INDEX($K$11:$K$130,1,1))+1),1))),"")</f>
        <v/>
      </c>
      <c r="W20" s="230" t="str">
        <f t="array" ref="W20">IFERROR(IF(LEN($R20)=0,"",INDEX($K$11:$K$130,SMALL(IF((W$8=$N$11:$N$130)*($E$11:$E$130=$R20)*($C$11:$C$130=1),ROW($K$11:$K$130)-ROW(INDEX($K$11:$K$130,1,1))+1),1))),"")</f>
        <v/>
      </c>
      <c r="X20" s="230" t="str">
        <f t="array" ref="X20">IFERROR(IF(LEN($R20)=0,"",INDEX($K$11:$K$130,SMALL(IF((X$8=$N$11:$N$130)*($E$11:$E$130=$R20)*($C$11:$C$130=1),ROW($K$11:$K$130)-ROW(INDEX($K$11:$K$130,1,1))+1),1))),"")</f>
        <v/>
      </c>
      <c r="Y20" s="230" t="str">
        <f t="array" ref="Y20">IFERROR(IF(LEN($R20)=0,"",INDEX($K$11:$K$130,SMALL(IF((Y$8=$N$11:$N$130)*($E$11:$E$130=$R20)*($C$11:$C$130=1),ROW($K$11:$K$130)-ROW(INDEX($K$11:$K$130,1,1))+1),1))),"")</f>
        <v/>
      </c>
      <c r="Z20" s="230" t="str">
        <f t="array" ref="Z20">IFERROR(IF(LEN($R20)=0,"",INDEX($K$11:$K$130,SMALL(IF((Z$8=$N$11:$N$130)*($E$11:$E$130=$R20)*($C$11:$C$130=1),ROW($K$11:$K$130)-ROW(INDEX($K$11:$K$130,1,1))+1),1))),"")</f>
        <v/>
      </c>
      <c r="AA20" s="230" t="str">
        <f t="array" ref="AA20">IFERROR(IF(LEN($R20)=0,"",INDEX($K$11:$K$130,SMALL(IF((AA$8=$N$11:$N$130)*($E$11:$E$130=$R20)*($C$11:$C$130=1),ROW($K$11:$K$130)-ROW(INDEX($K$11:$K$130,1,1))+1),1))),"")</f>
        <v/>
      </c>
      <c r="AB20" s="230" t="str">
        <f t="array" ref="AB20">IFERROR(IF(LEN($R20)=0,"",INDEX($K$11:$K$130,SMALL(IF((AB$8=$N$11:$N$130)*($E$11:$E$130=$R20)*($C$11:$C$130=1),ROW($K$11:$K$130)-ROW(INDEX($K$11:$K$130,1,1))+1),1))),"")</f>
        <v/>
      </c>
      <c r="AC20" s="230" t="str">
        <f t="array" ref="AC20">IFERROR(IF(LEN($R20)=0,"",INDEX($K$11:$K$130,SMALL(IF((AC$8=$N$11:$N$130)*($E$11:$E$130=$R20)*($C$11:$C$130=1),ROW($K$11:$K$130)-ROW(INDEX($K$11:$K$130,1,1))+1),1))),"")</f>
        <v/>
      </c>
      <c r="AD20" s="230" t="str">
        <f t="array" ref="AD20">IFERROR(IF(LEN($R20)=0,"",INDEX($K$11:$K$130,SMALL(IF((AD$8=$N$11:$N$130)*($E$11:$E$130=$R20)*($C$11:$C$130=1),ROW($K$11:$K$130)-ROW(INDEX($K$11:$K$130,1,1))+1),1))),"")</f>
        <v/>
      </c>
      <c r="AE20" s="230" t="str">
        <f t="array" ref="AE20">IFERROR(IF(LEN($R20)=0,"",INDEX($K$11:$K$130,SMALL(IF((AE$8=$N$11:$N$130)*($E$11:$E$130=$R20)*($C$11:$C$130=1),ROW($K$11:$K$130)-ROW(INDEX($K$11:$K$130,1,1))+1),1))),"")</f>
        <v/>
      </c>
      <c r="AF20" s="230" t="str">
        <f t="array" ref="AF20">IFERROR(IF(LEN($R20)=0,"",INDEX($K$11:$K$130,SMALL(IF((AF$8=$N$11:$N$130)*($E$11:$E$130=$R20)*($C$11:$C$130=1),ROW($K$11:$K$130)-ROW(INDEX($K$11:$K$130,1,1))+1),1))),"")</f>
        <v/>
      </c>
      <c r="AG20" s="230" t="str">
        <f t="array" ref="AG20">IFERROR(IF(LEN($R20)=0,"",INDEX($K$11:$K$130,SMALL(IF((AG$8=$N$11:$N$130)*($E$11:$E$130=$R20)*($C$11:$C$130=1),ROW($K$11:$K$130)-ROW(INDEX($K$11:$K$130,1,1))+1),1))),"")</f>
        <v/>
      </c>
      <c r="AH20" s="230" t="str">
        <f t="array" ref="AH20">IFERROR(IF(LEN($R20)=0,"",INDEX($K$11:$K$130,SMALL(IF((AH$8=$N$11:$N$130)*($E$11:$E$130=$R20)*($C$11:$C$130=1),ROW($K$11:$K$130)-ROW(INDEX($K$11:$K$130,1,1))+1),1))),"")</f>
        <v/>
      </c>
      <c r="AI20" s="230" t="str">
        <f t="array" ref="AI20">IFERROR(IF(LEN($R20)=0,"",INDEX($K$11:$K$130,SMALL(IF((AI$8=$N$11:$N$130)*($E$11:$E$130=$R20)*($C$11:$C$130=1),ROW($K$11:$K$130)-ROW(INDEX($K$11:$K$130,1,1))+1),1))),"")</f>
        <v/>
      </c>
      <c r="AJ20" s="230" t="str">
        <f t="array" ref="AJ20">IFERROR(IF(LEN($R20)=0,"",INDEX($K$11:$K$130,SMALL(IF((AJ$8=$N$11:$N$130)*($E$11:$E$130=$R20)*($C$11:$C$130=1),ROW($K$11:$K$130)-ROW(INDEX($K$11:$K$130,1,1))+1),1))),"")</f>
        <v/>
      </c>
      <c r="AK20" s="230" t="str">
        <f t="array" ref="AK20">IFERROR(IF(LEN($R20)=0,"",INDEX($K$11:$K$130,SMALL(IF((AK$8=$N$11:$N$130)*($E$11:$E$130=$R20)*($C$11:$C$130=1),ROW($K$11:$K$130)-ROW(INDEX($K$11:$K$130,1,1))+1),1))),"")</f>
        <v/>
      </c>
      <c r="AL20" s="230" t="str">
        <f t="array" ref="AL20">IFERROR(IF(LEN($R20)=0,"",INDEX($K$11:$K$130,SMALL(IF((AL$8=$N$11:$N$130)*($E$11:$E$130=$R20)*($C$11:$C$130=1),ROW($K$11:$K$130)-ROW(INDEX($K$11:$K$130,1,1))+1),1))),"")</f>
        <v/>
      </c>
      <c r="AM20" s="230" t="str">
        <f t="array" ref="AM20">IFERROR(IF(LEN($R20)=0,"",INDEX($K$11:$K$130,SMALL(IF((AM$8=$N$11:$N$130)*($E$11:$E$130=$R20)*($C$11:$C$130=1),ROW($K$11:$K$130)-ROW(INDEX($K$11:$K$130,1,1))+1),1))),"")</f>
        <v/>
      </c>
      <c r="AN20" s="230" t="str">
        <f t="array" ref="AN20">IFERROR(IF(LEN($R20)=0,"",INDEX($K$11:$K$130,SMALL(IF((AN$8=$N$11:$N$130)*($E$11:$E$130=$R20)*($C$11:$C$130=1),ROW($K$11:$K$130)-ROW(INDEX($K$11:$K$130,1,1))+1),1))),"")</f>
        <v/>
      </c>
      <c r="AO20" s="230" t="str">
        <f t="array" ref="AO20">IFERROR(IF(LEN($R20)=0,"",INDEX($K$11:$K$130,SMALL(IF((AO$8=$N$11:$N$130)*($E$11:$E$130=$R20)*($C$11:$C$130=1),ROW($K$11:$K$130)-ROW(INDEX($K$11:$K$130,1,1))+1),1))),"")</f>
        <v/>
      </c>
      <c r="AP20" s="230" t="str">
        <f t="array" ref="AP20">IFERROR(IF(LEN($R20)=0,"",INDEX($K$11:$K$130,SMALL(IF((AP$8=$N$11:$N$130)*($E$11:$E$130=$R20)*($C$11:$C$130=1),ROW($K$11:$K$130)-ROW(INDEX($K$11:$K$130,1,1))+1),1))),"")</f>
        <v/>
      </c>
      <c r="AQ20" s="230" t="str">
        <f t="array" ref="AQ20">IFERROR(IF(LEN($R20)=0,"",INDEX($K$11:$K$130,SMALL(IF((AQ$8=$N$11:$N$130)*($E$11:$E$130=$R20)*($C$11:$C$130=1),ROW($K$11:$K$130)-ROW(INDEX($K$11:$K$130,1,1))+1),1))),"")</f>
        <v/>
      </c>
      <c r="AR20" s="230" t="str">
        <f t="array" ref="AR20">IFERROR(IF(LEN($R20)=0,"",INDEX($K$11:$K$130,SMALL(IF((AR$8=$N$11:$N$130)*($E$11:$E$130=$R20)*($C$11:$C$130=1),ROW($K$11:$K$130)-ROW(INDEX($K$11:$K$130,1,1))+1),1))),"")</f>
        <v/>
      </c>
      <c r="AS20" s="230" t="str">
        <f t="array" ref="AS20">IFERROR(IF(LEN($R20)=0,"",INDEX($K$11:$K$130,SMALL(IF((AS$8=$N$11:$N$130)*($E$11:$E$130=$R20)*($C$11:$C$130=1),ROW($K$11:$K$130)-ROW(INDEX($K$11:$K$130,1,1))+1),1))),"")</f>
        <v/>
      </c>
      <c r="AT20" s="230" t="str">
        <f t="array" ref="AT20">IFERROR(IF(LEN($R20)=0,"",INDEX($K$11:$K$130,SMALL(IF((AT$8=$N$11:$N$130)*($E$11:$E$130=$R20)*($C$11:$C$130=1),ROW($K$11:$K$130)-ROW(INDEX($K$11:$K$130,1,1))+1),1))),"")</f>
        <v/>
      </c>
      <c r="AU20" s="230" t="str">
        <f t="array" ref="AU20">IFERROR(IF(LEN($R20)=0,"",INDEX($K$11:$K$130,SMALL(IF((AU$8=$N$11:$N$130)*($E$11:$E$130=$R20)*($C$11:$C$130=1),ROW($K$11:$K$130)-ROW(INDEX($K$11:$K$130,1,1))+1),1))),"")</f>
        <v/>
      </c>
      <c r="AV20" s="230" t="str">
        <f t="array" ref="AV20">IFERROR(IF(LEN($R20)=0,"",INDEX($K$11:$K$130,SMALL(IF((AV$8=$N$11:$N$130)*($E$11:$E$130=$R20)*($C$11:$C$130=1),ROW($K$11:$K$130)-ROW(INDEX($K$11:$K$130,1,1))+1),1))),"")</f>
        <v/>
      </c>
      <c r="AW20" s="230" t="str">
        <f t="array" ref="AW20">IFERROR(IF(LEN($R20)=0,"",INDEX($K$11:$K$130,SMALL(IF((AW$8=$N$11:$N$130)*($E$11:$E$130=$R20)*($C$11:$C$130=1),ROW($K$11:$K$130)-ROW(INDEX($K$11:$K$130,1,1))+1),1))),"")</f>
        <v/>
      </c>
      <c r="AX20" s="43"/>
      <c r="AY20" s="230" t="str">
        <f t="array" ref="AY20">IFERROR(IF(LEN($R20)=0,"",INDEX($K$11:$K$130,SMALL(IF((AY$8=$N$11:$N$130)*($E$11:$E$130=$R20)*($C$11:$C$130=1),ROW($K$11:$K$130)-ROW(INDEX($K$11:$K$130,1,1))+1),1))),"")</f>
        <v/>
      </c>
      <c r="AZ20" s="230" t="str">
        <f t="array" ref="AZ20">IFERROR(IF(LEN($R20)=0,"",INDEX($K$11:$K$130,SMALL(IF((AZ$8=$N$11:$N$130)*($E$11:$E$130=$R20)*($C$11:$C$130=1),ROW($K$11:$K$130)-ROW(INDEX($K$11:$K$130,1,1))+1),1))),"")</f>
        <v/>
      </c>
      <c r="BA20" s="230" t="str">
        <f t="array" ref="BA20">IFERROR(IF(LEN($R20)=0,"",INDEX($K$11:$K$130,SMALL(IF((BA$8=$N$11:$N$130)*($E$11:$E$130=$R20)*($C$11:$C$130=1),ROW($K$11:$K$130)-ROW(INDEX($K$11:$K$130,1,1))+1),1))),"")</f>
        <v/>
      </c>
      <c r="BB20" s="230" t="str">
        <f t="array" ref="BB20">IFERROR(IF(LEN($R20)=0,"",INDEX($K$11:$K$130,SMALL(IF((BB$8=$N$11:$N$130)*($E$11:$E$130=$R20)*($C$11:$C$130=1),ROW($K$11:$K$130)-ROW(INDEX($K$11:$K$130,1,1))+1),1))),"")</f>
        <v/>
      </c>
      <c r="BC20" s="230" t="str">
        <f t="array" ref="BC20">IFERROR(IF(LEN($R20)=0,"",INDEX($K$11:$K$130,SMALL(IF((BC$8=$N$11:$N$130)*($E$11:$E$130=$R20)*($C$11:$C$130=1),ROW($K$11:$K$130)-ROW(INDEX($K$11:$K$130,1,1))+1),1))),"")</f>
        <v/>
      </c>
      <c r="BD20" s="230" t="str">
        <f t="array" ref="BD20">IFERROR(IF(LEN($R20)=0,"",INDEX($K$11:$K$130,SMALL(IF((BD$8=$N$11:$N$130)*($E$11:$E$130=$R20)*($C$11:$C$130=1),ROW($K$11:$K$130)-ROW(INDEX($K$11:$K$130,1,1))+1),1))),"")</f>
        <v/>
      </c>
      <c r="BE20" s="230" t="str">
        <f t="array" ref="BE20">IFERROR(IF(LEN($R20)=0,"",INDEX($K$11:$K$130,SMALL(IF((BE$8=$N$11:$N$130)*($E$11:$E$130=$R20)*($C$11:$C$130=1),ROW($K$11:$K$130)-ROW(INDEX($K$11:$K$130,1,1))+1),1))),"")</f>
        <v/>
      </c>
      <c r="BF20" s="230" t="str">
        <f t="array" ref="BF20">IFERROR(IF(LEN($R20)=0,"",INDEX($K$11:$K$130,SMALL(IF((BF$8=$N$11:$N$130)*($E$11:$E$130=$R20)*($C$11:$C$130=1),ROW($K$11:$K$130)-ROW(INDEX($K$11:$K$130,1,1))+1),1))),"")</f>
        <v/>
      </c>
      <c r="BG20" s="230" t="str">
        <f t="array" ref="BG20">IFERROR(IF(LEN($R20)=0,"",INDEX($K$11:$K$130,SMALL(IF((BG$8=$N$11:$N$130)*($E$11:$E$130=$R20)*($C$11:$C$130=1),ROW($K$11:$K$130)-ROW(INDEX($K$11:$K$130,1,1))+1),1))),"")</f>
        <v/>
      </c>
      <c r="BH20" s="230" t="str">
        <f t="array" ref="BH20">IFERROR(IF(LEN($R20)=0,"",INDEX($K$11:$K$130,SMALL(IF((BH$8=$N$11:$N$130)*($E$11:$E$130=$R20)*($C$11:$C$130=1),ROW($K$11:$K$130)-ROW(INDEX($K$11:$K$130,1,1))+1),1))),"")</f>
        <v/>
      </c>
      <c r="BI20" s="230" t="str">
        <f t="array" ref="BI20">IFERROR(IF(LEN($R20)=0,"",INDEX($K$11:$K$130,SMALL(IF((BI$8=$N$11:$N$130)*($E$11:$E$130=$R20)*($C$11:$C$130=1),ROW($K$11:$K$130)-ROW(INDEX($K$11:$K$130,1,1))+1),1))),"")</f>
        <v/>
      </c>
      <c r="BJ20" s="230" t="str">
        <f t="array" ref="BJ20">IFERROR(IF(LEN($R20)=0,"",INDEX($K$11:$K$130,SMALL(IF((BJ$8=$N$11:$N$130)*($E$11:$E$130=$R20)*($C$11:$C$130=1),ROW($K$11:$K$130)-ROW(INDEX($K$11:$K$130,1,1))+1),1))),"")</f>
        <v/>
      </c>
      <c r="BK20" s="230" t="str">
        <f t="array" ref="BK20">IFERROR(IF(LEN($R20)=0,"",INDEX($K$11:$K$130,SMALL(IF((BK$8=$N$11:$N$130)*($E$11:$E$130=$R20)*($C$11:$C$130=1),ROW($K$11:$K$130)-ROW(INDEX($K$11:$K$130,1,1))+1),1))),"")</f>
        <v/>
      </c>
      <c r="BL20" s="230" t="str">
        <f t="array" ref="BL20">IFERROR(IF(LEN($R20)=0,"",INDEX($K$11:$K$130,SMALL(IF((BL$8=$N$11:$N$130)*($E$11:$E$130=$R20)*($C$11:$C$130=1),ROW($K$11:$K$130)-ROW(INDEX($K$11:$K$130,1,1))+1),1))),"")</f>
        <v/>
      </c>
      <c r="BM20" s="230" t="str">
        <f t="array" ref="BM20">IFERROR(IF(LEN($R20)=0,"",INDEX($K$11:$K$130,SMALL(IF((BM$8=$N$11:$N$130)*($E$11:$E$130=$R20)*($C$11:$C$130=1),ROW($K$11:$K$130)-ROW(INDEX($K$11:$K$130,1,1))+1),1))),"")</f>
        <v/>
      </c>
      <c r="BN20" s="230" t="str">
        <f t="array" ref="BN20">IFERROR(IF(LEN($R20)=0,"",INDEX($K$11:$K$130,SMALL(IF((BN$8=$N$11:$N$130)*($E$11:$E$130=$R20)*($C$11:$C$130=1),ROW($K$11:$K$130)-ROW(INDEX($K$11:$K$130,1,1))+1),1))),"")</f>
        <v/>
      </c>
      <c r="BO20" s="230" t="str">
        <f t="array" ref="BO20">IFERROR(IF(LEN($R20)=0,"",INDEX($K$11:$K$130,SMALL(IF((BO$8=$N$11:$N$130)*($E$11:$E$130=$R20)*($C$11:$C$130=1),ROW($K$11:$K$130)-ROW(INDEX($K$11:$K$130,1,1))+1),1))),"")</f>
        <v/>
      </c>
      <c r="BP20" s="230" t="str">
        <f t="array" ref="BP20">IFERROR(IF(LEN($R20)=0,"",INDEX($K$11:$K$130,SMALL(IF((BP$8=$N$11:$N$130)*($E$11:$E$130=$R20)*($C$11:$C$130=1),ROW($K$11:$K$130)-ROW(INDEX($K$11:$K$130,1,1))+1),1))),"")</f>
        <v/>
      </c>
      <c r="BQ20" s="230" t="str">
        <f t="array" ref="BQ20">IFERROR(IF(LEN($R20)=0,"",INDEX($K$11:$K$130,SMALL(IF((BQ$8=$N$11:$N$130)*($E$11:$E$130=$R20)*($C$11:$C$130=1),ROW($K$11:$K$130)-ROW(INDEX($K$11:$K$130,1,1))+1),1))),"")</f>
        <v/>
      </c>
      <c r="BR20" s="230" t="str">
        <f t="array" ref="BR20">IFERROR(IF(LEN($R20)=0,"",INDEX($K$11:$K$130,SMALL(IF((BR$8=$N$11:$N$130)*($E$11:$E$130=$R20)*($C$11:$C$130=1),ROW($K$11:$K$130)-ROW(INDEX($K$11:$K$130,1,1))+1),1))),"")</f>
        <v/>
      </c>
      <c r="BS20" s="230" t="str">
        <f t="array" ref="BS20">IFERROR(IF(LEN($R20)=0,"",INDEX($K$11:$K$130,SMALL(IF((BS$8=$N$11:$N$130)*($E$11:$E$130=$R20)*($C$11:$C$130=1),ROW($K$11:$K$130)-ROW(INDEX($K$11:$K$130,1,1))+1),1))),"")</f>
        <v/>
      </c>
      <c r="BT20" s="230" t="str">
        <f t="array" ref="BT20">IFERROR(IF(LEN($R20)=0,"",INDEX($K$11:$K$130,SMALL(IF((BT$8=$N$11:$N$130)*($E$11:$E$130=$R20)*($C$11:$C$130=1),ROW($K$11:$K$130)-ROW(INDEX($K$11:$K$130,1,1))+1),1))),"")</f>
        <v/>
      </c>
      <c r="BU20" s="230" t="str">
        <f t="array" ref="BU20">IFERROR(IF(LEN($R20)=0,"",INDEX($K$11:$K$130,SMALL(IF((BU$8=$N$11:$N$130)*($E$11:$E$130=$R20)*($C$11:$C$130=1),ROW($K$11:$K$130)-ROW(INDEX($K$11:$K$130,1,1))+1),1))),"")</f>
        <v/>
      </c>
      <c r="BV20" s="230" t="str">
        <f t="array" ref="BV20">IFERROR(IF(LEN($R20)=0,"",INDEX($K$11:$K$130,SMALL(IF((BV$8=$N$11:$N$130)*($E$11:$E$130=$R20)*($C$11:$C$130=1),ROW($K$11:$K$130)-ROW(INDEX($K$11:$K$130,1,1))+1),1))),"")</f>
        <v/>
      </c>
      <c r="BW20" s="230" t="str">
        <f t="array" ref="BW20">IFERROR(IF(LEN($R20)=0,"",INDEX($K$11:$K$130,SMALL(IF((BW$8=$N$11:$N$130)*($E$11:$E$130=$R20)*($C$11:$C$130=1),ROW($K$11:$K$130)-ROW(INDEX($K$11:$K$130,1,1))+1),1))),"")</f>
        <v/>
      </c>
      <c r="BX20" s="230" t="str">
        <f t="array" ref="BX20">IFERROR(IF(LEN($R20)=0,"",INDEX($K$11:$K$130,SMALL(IF((BX$8=$N$11:$N$130)*($E$11:$E$130=$R20)*($C$11:$C$130=1),ROW($K$11:$K$130)-ROW(INDEX($K$11:$K$130,1,1))+1),1))),"")</f>
        <v/>
      </c>
      <c r="BY20" s="230" t="str">
        <f t="array" ref="BY20">IFERROR(IF(LEN($R20)=0,"",INDEX($K$11:$K$130,SMALL(IF((BY$8=$N$11:$N$130)*($E$11:$E$130=$R20)*($C$11:$C$130=1),ROW($K$11:$K$130)-ROW(INDEX($K$11:$K$130,1,1))+1),1))),"")</f>
        <v/>
      </c>
      <c r="BZ20" s="230" t="str">
        <f t="array" ref="BZ20">IFERROR(IF(LEN($R20)=0,"",INDEX($K$11:$K$130,SMALL(IF((BZ$8=$N$11:$N$130)*($E$11:$E$130=$R20)*($C$11:$C$130=1),ROW($K$11:$K$130)-ROW(INDEX($K$11:$K$130,1,1))+1),1))),"")</f>
        <v/>
      </c>
      <c r="CA20" s="230" t="str">
        <f t="array" ref="CA20">IFERROR(IF(LEN($R20)=0,"",INDEX($K$11:$K$130,SMALL(IF((CA$8=$N$11:$N$130)*($E$11:$E$130=$R20)*($C$11:$C$130=1),ROW($K$11:$K$130)-ROW(INDEX($K$11:$K$130,1,1))+1),1))),"")</f>
        <v/>
      </c>
      <c r="CB20" s="230" t="str">
        <f t="array" ref="CB20">IFERROR(IF(LEN($R20)=0,"",INDEX($K$11:$K$130,SMALL(IF((CB$8=$N$11:$N$130)*($E$11:$E$130=$R20)*($C$11:$C$130=1),ROW($K$11:$K$130)-ROW(INDEX($K$11:$K$130,1,1))+1),1))),"")</f>
        <v/>
      </c>
      <c r="CC20" s="230" t="str">
        <f t="array" ref="CC20">IFERROR(IF(LEN($R20)=0,"",INDEX($K$11:$K$130,SMALL(IF((CC$8=$N$11:$N$130)*($E$11:$E$130=$R20)*($C$11:$C$130=1),ROW($K$11:$K$130)-ROW(INDEX($K$11:$K$130,1,1))+1),1))),"")</f>
        <v/>
      </c>
      <c r="CD20" s="11"/>
      <c r="CE20" s="79">
        <f>IF(OR(Dashboard!$D$7="",Dashboard!$D$7="ALL"),1,IF(Dashboard!$D$7=I20,1,0))</f>
        <v>1</v>
      </c>
      <c r="CF20" s="80">
        <f>IF(OR(Dashboard!$G$7="",Dashboard!$G$7="ALL"),1,IF(Dashboard!$G$7=Calc!D20,1,0))</f>
        <v>1</v>
      </c>
      <c r="CG20" s="14">
        <f t="shared" si="6"/>
        <v>1</v>
      </c>
      <c r="CH20" s="79">
        <f>IF(OR(Calendar!$I$5="",Calendar!$I$5="ALL"),1,IF(Calendar!$I$5=Calc!D20,1,0))</f>
        <v>1</v>
      </c>
      <c r="CI20" s="56"/>
      <c r="CJ20" s="16">
        <v>4</v>
      </c>
      <c r="CK20" s="11"/>
      <c r="CL20" s="11"/>
      <c r="CM20" s="11"/>
      <c r="CN20" s="11"/>
      <c r="CO20" s="11"/>
      <c r="CP20" s="14">
        <v>7</v>
      </c>
      <c r="CQ20" s="12" t="s">
        <v>25</v>
      </c>
      <c r="CR20" s="12" t="s">
        <v>39</v>
      </c>
      <c r="CS20" s="12">
        <v>31</v>
      </c>
      <c r="CT20" s="232" t="str">
        <f t="shared" si="10"/>
        <v>Jul</v>
      </c>
      <c r="CU20" s="232">
        <f t="shared" si="9"/>
        <v>45474</v>
      </c>
      <c r="CV20" s="232" t="str">
        <f t="shared" si="11"/>
        <v>July</v>
      </c>
      <c r="CW20" s="232" t="str">
        <f t="shared" si="12"/>
        <v>Jul-2024</v>
      </c>
      <c r="CX20" s="11"/>
      <c r="CY20" s="12" t="str">
        <f>IF(Menu!G19="","",Menu!G19)</f>
        <v/>
      </c>
      <c r="CZ20" s="12" t="str">
        <f t="shared" si="3"/>
        <v/>
      </c>
      <c r="DA20" s="11"/>
      <c r="DB20" s="11"/>
      <c r="DC20" s="12" t="str">
        <f t="shared" si="8"/>
        <v/>
      </c>
      <c r="DD20" s="11"/>
      <c r="DE20" s="11"/>
      <c r="DF20" s="12" t="s">
        <v>97</v>
      </c>
      <c r="DG20" s="12">
        <v>8</v>
      </c>
      <c r="DH20" s="12">
        <v>8</v>
      </c>
      <c r="DI20" s="12">
        <v>2031</v>
      </c>
      <c r="DJ20" s="11"/>
      <c r="DK20" s="12" t="str">
        <f>IF(Menu!G17="","",Menu!G17)</f>
        <v/>
      </c>
    </row>
    <row r="21" spans="2:115" ht="15" customHeight="1" x14ac:dyDescent="0.25">
      <c r="B21" s="59">
        <v>1</v>
      </c>
      <c r="C21" s="59">
        <f>IFERROR(IF(INDEX(Bills!$C$6:$C$15,B21,1)="",0,1),"")</f>
        <v>1</v>
      </c>
      <c r="D21" s="227" t="str">
        <f>IFERROR(IF($C21=1,INDEX(Bills!$B$6:$AB$15,$B21,D$9),""),"")</f>
        <v>Utilities</v>
      </c>
      <c r="E21" s="227" t="str">
        <f>IFERROR(IF($C21=1,INDEX(Bills!$B$6:$AB$15,$B21,E$9),""),"")</f>
        <v>Electricity</v>
      </c>
      <c r="F21" s="227">
        <f t="array" ref="F21">IFERROR(IF($C21=1, INDEX($DG$13:$DG$43, MATCH(INDEX(Bills!$B$6:$AB$15, $B21, F$9), $DF$13:$DF$43, 0)), ""), "")</f>
        <v>1</v>
      </c>
      <c r="G21" s="227" t="str">
        <f t="array" ref="G21">IFERROR(IF($C21=1,INDEX($CV$14:$CV$25,IF(MOD(ROW(A11),12)=0,12,MOD(ROW(A11),12)),1),""),"")</f>
        <v>November</v>
      </c>
      <c r="H21" s="227">
        <f t="array" ref="H21">IFERROR(IF($C21=1,YEAR(INDEX($CU$14:$CU$25,IF(MOD(ROW(A11),12)=0,12,MOD(ROW(A11),12)),1)),""),"")</f>
        <v>2024</v>
      </c>
      <c r="I21" s="227" t="str">
        <f t="array" ref="I21">IFERROR(IF($C21=1,INDEX($CW$14:$CW$25,IF(MOD(ROW(A11),12)=0,12,MOD(ROW(A11),12)),1),""),"")</f>
        <v>Nov-2024</v>
      </c>
      <c r="J21" s="227">
        <f t="array" ref="J21">IFERROR(IF($C21=1,INDEX(Bills!$B$6:$AB$15,B21,MATCH(INDEX($CW$14:$CW$25,IF(MOD(ROW(A11),12)=0,12,MOD(ROW(A11),12)),1),Bills!$E$5:$AB$5,0)+3),""),"")</f>
        <v>120</v>
      </c>
      <c r="K21" s="227" t="str">
        <f t="array" ref="K21">IFERROR(IF($C21=1,IF(INDEX(Bills!$B$6:$AB$15,B21,MATCH(INDEX($CW$14:$CW$25,IF(MOD(ROW(A11),12)=0,12,MOD(ROW(A11),12)),1),Bills!$E$5:$AB$5,0)+4)=$DM$13,"Paid","Unpaid"),""),"")</f>
        <v>Paid</v>
      </c>
      <c r="L21" s="12">
        <f t="shared" si="4"/>
        <v>11</v>
      </c>
      <c r="M21" s="12">
        <f t="shared" si="5"/>
        <v>1</v>
      </c>
      <c r="N21" s="228">
        <f t="shared" si="2"/>
        <v>45597</v>
      </c>
      <c r="O21" s="12" t="str">
        <f>IFERROR(IF(C21&lt;&gt;1,"",IF(Menu!$I$13="",IF(OR(Calendar!$I$7="",Calendar!$I$7=$CM$17),E21,IF(Calendar!$I$7=$CM$18,E21 &amp; " - " &amp;J21,D21 &amp; " - " &amp;J21)),IF(OR(Calendar!$I$7="",Calendar!$I$7=$CM$17),E21,IF(Calendar!$I$7=$CM$18,E21 &amp; " - " &amp;Menu!$I$13 &amp;J21,D21 &amp; " - " &amp;Menu!$I$13  &amp;J21)))),"")</f>
        <v>Utilities - $120</v>
      </c>
      <c r="P21" s="11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1"/>
      <c r="CE21" s="79">
        <f>IF(OR(Dashboard!$D$7="",Dashboard!$D$7="ALL"),1,IF(Dashboard!$D$7=I21,1,0))</f>
        <v>1</v>
      </c>
      <c r="CF21" s="80">
        <f>IF(OR(Dashboard!$G$7="",Dashboard!$G$7="ALL"),1,IF(Dashboard!$G$7=Calc!D21,1,0))</f>
        <v>1</v>
      </c>
      <c r="CG21" s="14">
        <f t="shared" si="6"/>
        <v>1</v>
      </c>
      <c r="CH21" s="79">
        <f>IF(OR(Calendar!$I$5="",Calendar!$I$5="ALL"),1,IF(Calendar!$I$5=Calc!D21,1,0))</f>
        <v>1</v>
      </c>
      <c r="CI21" s="56"/>
      <c r="CJ21" s="16">
        <v>5</v>
      </c>
      <c r="CK21" s="11"/>
      <c r="CL21" s="11"/>
      <c r="CM21" s="24" t="s">
        <v>51</v>
      </c>
      <c r="CN21" s="12">
        <f>IFERROR(IF(ISNUMBER(Calendar!$C$77),82,IF(ISNUMBER(Calendar!$C$64),70,58)),82)</f>
        <v>70</v>
      </c>
      <c r="CO21" s="11"/>
      <c r="CP21" s="14">
        <v>8</v>
      </c>
      <c r="CQ21" s="12" t="s">
        <v>26</v>
      </c>
      <c r="CR21" s="12" t="s">
        <v>40</v>
      </c>
      <c r="CS21" s="12">
        <v>31</v>
      </c>
      <c r="CT21" s="232" t="str">
        <f t="shared" si="10"/>
        <v>Aug</v>
      </c>
      <c r="CU21" s="232">
        <f t="shared" si="9"/>
        <v>45505</v>
      </c>
      <c r="CV21" s="232" t="str">
        <f t="shared" si="11"/>
        <v>August</v>
      </c>
      <c r="CW21" s="232" t="str">
        <f t="shared" si="12"/>
        <v>Aug-2024</v>
      </c>
      <c r="CX21" s="11"/>
      <c r="CY21" s="12" t="str">
        <f>IF(Menu!G20="","",Menu!G20)</f>
        <v/>
      </c>
      <c r="CZ21" s="12" t="str">
        <f t="shared" si="3"/>
        <v/>
      </c>
      <c r="DA21" s="11"/>
      <c r="DB21" s="11"/>
      <c r="DC21" s="12" t="str">
        <f t="shared" si="8"/>
        <v/>
      </c>
      <c r="DD21" s="11"/>
      <c r="DE21" s="11"/>
      <c r="DF21" s="12" t="s">
        <v>98</v>
      </c>
      <c r="DG21" s="12">
        <v>9</v>
      </c>
      <c r="DH21" s="12">
        <v>9</v>
      </c>
      <c r="DI21" s="12">
        <v>2032</v>
      </c>
      <c r="DJ21" s="11"/>
      <c r="DK21" s="12" t="str">
        <f>IF(Menu!G18="","",Menu!G18)</f>
        <v/>
      </c>
    </row>
    <row r="22" spans="2:115" ht="15" customHeight="1" x14ac:dyDescent="0.25">
      <c r="B22" s="59">
        <v>1</v>
      </c>
      <c r="C22" s="59">
        <f>IFERROR(IF(INDEX(Bills!$C$6:$C$15,B22,1)="",0,1),"")</f>
        <v>1</v>
      </c>
      <c r="D22" s="227" t="str">
        <f>IFERROR(IF($C22=1,INDEX(Bills!$B$6:$AB$15,$B22,D$9),""),"")</f>
        <v>Utilities</v>
      </c>
      <c r="E22" s="227" t="str">
        <f>IFERROR(IF($C22=1,INDEX(Bills!$B$6:$AB$15,$B22,E$9),""),"")</f>
        <v>Electricity</v>
      </c>
      <c r="F22" s="227">
        <f t="array" ref="F22">IFERROR(IF($C22=1, INDEX($DG$13:$DG$43, MATCH(INDEX(Bills!$B$6:$AB$15, $B22, F$9), $DF$13:$DF$43, 0)), ""), "")</f>
        <v>1</v>
      </c>
      <c r="G22" s="227" t="str">
        <f t="array" ref="G22">IFERROR(IF($C22=1,INDEX($CV$14:$CV$25,IF(MOD(ROW(A12),12)=0,12,MOD(ROW(A12),12)),1),""),"")</f>
        <v>December</v>
      </c>
      <c r="H22" s="227">
        <f t="array" ref="H22">IFERROR(IF($C22=1,YEAR(INDEX($CU$14:$CU$25,IF(MOD(ROW(A12),12)=0,12,MOD(ROW(A12),12)),1)),""),"")</f>
        <v>2024</v>
      </c>
      <c r="I22" s="227" t="str">
        <f t="array" ref="I22">IFERROR(IF($C22=1,INDEX($CW$14:$CW$25,IF(MOD(ROW(A12),12)=0,12,MOD(ROW(A12),12)),1),""),"")</f>
        <v>Dec-2024</v>
      </c>
      <c r="J22" s="227">
        <f t="array" ref="J22">IFERROR(IF($C22=1,INDEX(Bills!$B$6:$AB$15,B22,MATCH(INDEX($CW$14:$CW$25,IF(MOD(ROW(A12),12)=0,12,MOD(ROW(A12),12)),1),Bills!$E$5:$AB$5,0)+3),""),"")</f>
        <v>120</v>
      </c>
      <c r="K22" s="227" t="str">
        <f t="array" ref="K22">IFERROR(IF($C22=1,IF(INDEX(Bills!$B$6:$AB$15,B22,MATCH(INDEX($CW$14:$CW$25,IF(MOD(ROW(A12),12)=0,12,MOD(ROW(A12),12)),1),Bills!$E$5:$AB$5,0)+4)=$DM$13,"Paid","Unpaid"),""),"")</f>
        <v>Paid</v>
      </c>
      <c r="L22" s="12">
        <f t="shared" si="4"/>
        <v>12</v>
      </c>
      <c r="M22" s="12">
        <f t="shared" si="5"/>
        <v>1</v>
      </c>
      <c r="N22" s="228">
        <f t="shared" si="2"/>
        <v>45627</v>
      </c>
      <c r="O22" s="12" t="str">
        <f>IFERROR(IF(C22&lt;&gt;1,"",IF(Menu!$I$13="",IF(OR(Calendar!$I$7="",Calendar!$I$7=$CM$17),E22,IF(Calendar!$I$7=$CM$18,E22 &amp; " - " &amp;J22,D22 &amp; " - " &amp;J22)),IF(OR(Calendar!$I$7="",Calendar!$I$7=$CM$17),E22,IF(Calendar!$I$7=$CM$18,E22 &amp; " - " &amp;Menu!$I$13 &amp;J22,D22 &amp; " - " &amp;Menu!$I$13  &amp;J22)))),"")</f>
        <v>Utilities - $120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79">
        <f>IF(OR(Dashboard!$D$7="",Dashboard!$D$7="ALL"),1,IF(Dashboard!$D$7=I22,1,0))</f>
        <v>1</v>
      </c>
      <c r="CF22" s="80">
        <f>IF(OR(Dashboard!$G$7="",Dashboard!$G$7="ALL"),1,IF(Dashboard!$G$7=Calc!D22,1,0))</f>
        <v>1</v>
      </c>
      <c r="CG22" s="14">
        <f t="shared" si="6"/>
        <v>1</v>
      </c>
      <c r="CH22" s="79">
        <f>IF(OR(Calendar!$I$5="",Calendar!$I$5="ALL"),1,IF(Calendar!$I$5=Calc!D22,1,0))</f>
        <v>1</v>
      </c>
      <c r="CI22" s="56"/>
      <c r="CJ22" s="16">
        <v>6</v>
      </c>
      <c r="CK22" s="11"/>
      <c r="CL22" s="11"/>
      <c r="CM22" s="11"/>
      <c r="CN22" s="11"/>
      <c r="CO22" s="11"/>
      <c r="CP22" s="14">
        <v>9</v>
      </c>
      <c r="CQ22" s="12" t="s">
        <v>11</v>
      </c>
      <c r="CR22" s="12" t="s">
        <v>41</v>
      </c>
      <c r="CS22" s="12">
        <v>30</v>
      </c>
      <c r="CT22" s="232" t="str">
        <f t="shared" si="10"/>
        <v>Sep</v>
      </c>
      <c r="CU22" s="232">
        <f t="shared" si="9"/>
        <v>45536</v>
      </c>
      <c r="CV22" s="232" t="str">
        <f t="shared" si="11"/>
        <v>September</v>
      </c>
      <c r="CW22" s="232" t="str">
        <f t="shared" si="12"/>
        <v>Sep-2024</v>
      </c>
      <c r="CX22" s="11"/>
      <c r="CY22" s="12" t="str">
        <f>IF(Menu!G21="","",Menu!G21)</f>
        <v/>
      </c>
      <c r="CZ22" s="12" t="str">
        <f t="shared" si="3"/>
        <v/>
      </c>
      <c r="DA22" s="11"/>
      <c r="DB22" s="11"/>
      <c r="DC22" s="12" t="str">
        <f t="shared" si="8"/>
        <v/>
      </c>
      <c r="DD22" s="11"/>
      <c r="DE22" s="11"/>
      <c r="DF22" s="12" t="s">
        <v>99</v>
      </c>
      <c r="DG22" s="12">
        <v>10</v>
      </c>
      <c r="DH22" s="12">
        <v>10</v>
      </c>
      <c r="DI22" s="12">
        <v>2033</v>
      </c>
      <c r="DJ22" s="11"/>
      <c r="DK22" s="12" t="str">
        <f>IF(Menu!G19="","",Menu!G19)</f>
        <v/>
      </c>
    </row>
    <row r="23" spans="2:115" ht="15" customHeight="1" x14ac:dyDescent="0.25">
      <c r="B23" s="59">
        <v>2</v>
      </c>
      <c r="C23" s="59">
        <f>IFERROR(IF(INDEX(Bills!$C$6:$C$15,B23,1)="",0,1),"")</f>
        <v>1</v>
      </c>
      <c r="D23" s="227" t="str">
        <f>IFERROR(IF($C23=1,INDEX(Bills!$B$6:$AB$15,$B23,D$9),""),"")</f>
        <v>Utilities</v>
      </c>
      <c r="E23" s="227" t="str">
        <f>IFERROR(IF($C23=1,INDEX(Bills!$B$6:$AB$15,$B23,E$9),""),"")</f>
        <v>Water</v>
      </c>
      <c r="F23" s="227">
        <f t="array" ref="F23">IFERROR(IF($C23=1, INDEX($DG$13:$DG$43, MATCH(INDEX(Bills!$B$6:$AB$15, $B23, F$9), $DF$13:$DF$43, 0)), ""), "")</f>
        <v>5</v>
      </c>
      <c r="G23" s="227" t="str">
        <f t="array" ref="G23">IFERROR(IF($C23=1,INDEX($CV$14:$CV$25,IF(MOD(ROW(A13),12)=0,12,MOD(ROW(A13),12)),1),""),"")</f>
        <v>January</v>
      </c>
      <c r="H23" s="227">
        <f t="array" ref="H23">IFERROR(IF($C23=1,YEAR(INDEX($CU$14:$CU$25,IF(MOD(ROW(A13),12)=0,12,MOD(ROW(A13),12)),1)),""),"")</f>
        <v>2024</v>
      </c>
      <c r="I23" s="227" t="str">
        <f t="array" ref="I23">IFERROR(IF($C23=1,INDEX($CW$14:$CW$25,IF(MOD(ROW(A13),12)=0,12,MOD(ROW(A13),12)),1),""),"")</f>
        <v>Jan-2024</v>
      </c>
      <c r="J23" s="227">
        <f t="array" ref="J23">IFERROR(IF($C23=1,INDEX(Bills!$B$6:$AB$15,B23,MATCH(INDEX($CW$14:$CW$25,IF(MOD(ROW(A13),12)=0,12,MOD(ROW(A13),12)),1),Bills!$E$5:$AB$5,0)+3),""),"")</f>
        <v>30</v>
      </c>
      <c r="K23" s="227" t="str">
        <f t="array" ref="K23">IFERROR(IF($C23=1,IF(INDEX(Bills!$B$6:$AB$15,B23,MATCH(INDEX($CW$14:$CW$25,IF(MOD(ROW(A13),12)=0,12,MOD(ROW(A13),12)),1),Bills!$E$5:$AB$5,0)+4)=$DM$13,"Paid","Unpaid"),""),"")</f>
        <v>Paid</v>
      </c>
      <c r="L23" s="12">
        <f t="shared" si="4"/>
        <v>1</v>
      </c>
      <c r="M23" s="12">
        <f t="shared" si="5"/>
        <v>5</v>
      </c>
      <c r="N23" s="228">
        <f t="shared" si="2"/>
        <v>45296</v>
      </c>
      <c r="O23" s="12" t="str">
        <f>IFERROR(IF(C23&lt;&gt;1,"",IF(Menu!$I$13="",IF(OR(Calendar!$I$7="",Calendar!$I$7=$CM$17),E23,IF(Calendar!$I$7=$CM$18,E23 &amp; " - " &amp;J23,D23 &amp; " - " &amp;J23)),IF(OR(Calendar!$I$7="",Calendar!$I$7=$CM$17),E23,IF(Calendar!$I$7=$CM$18,E23 &amp; " - " &amp;Menu!$I$13 &amp;J23,D23 &amp; " - " &amp;Menu!$I$13  &amp;J23)))),"")</f>
        <v>Utilities - $30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79">
        <f>IF(OR(Dashboard!$D$7="",Dashboard!$D$7="ALL"),1,IF(Dashboard!$D$7=I23,1,0))</f>
        <v>1</v>
      </c>
      <c r="CF23" s="80">
        <f>IF(OR(Dashboard!$G$7="",Dashboard!$G$7="ALL"),1,IF(Dashboard!$G$7=Calc!D23,1,0))</f>
        <v>1</v>
      </c>
      <c r="CG23" s="14">
        <f t="shared" si="6"/>
        <v>1</v>
      </c>
      <c r="CH23" s="79">
        <f>IF(OR(Calendar!$I$5="",Calendar!$I$5="ALL"),1,IF(Calendar!$I$5=Calc!D23,1,0))</f>
        <v>1</v>
      </c>
      <c r="CI23" s="56"/>
      <c r="CJ23" s="16">
        <v>7</v>
      </c>
      <c r="CK23" s="11"/>
      <c r="CL23" s="11"/>
      <c r="CM23" s="11"/>
      <c r="CN23" s="11"/>
      <c r="CO23" s="11"/>
      <c r="CP23" s="14">
        <v>10</v>
      </c>
      <c r="CQ23" s="12" t="s">
        <v>27</v>
      </c>
      <c r="CR23" s="12" t="s">
        <v>42</v>
      </c>
      <c r="CS23" s="12">
        <v>31</v>
      </c>
      <c r="CT23" s="232" t="str">
        <f t="shared" si="10"/>
        <v>Oct</v>
      </c>
      <c r="CU23" s="232">
        <f t="shared" si="9"/>
        <v>45566</v>
      </c>
      <c r="CV23" s="232" t="str">
        <f t="shared" si="11"/>
        <v>October</v>
      </c>
      <c r="CW23" s="232" t="str">
        <f t="shared" si="12"/>
        <v>Oct-2024</v>
      </c>
      <c r="CX23" s="11"/>
      <c r="CY23" s="12" t="str">
        <f>IF(Menu!G22="","",Menu!G22)</f>
        <v/>
      </c>
      <c r="CZ23" s="12" t="str">
        <f t="shared" si="3"/>
        <v/>
      </c>
      <c r="DA23" s="11"/>
      <c r="DB23" s="11"/>
      <c r="DC23" s="12" t="str">
        <f t="shared" si="8"/>
        <v/>
      </c>
      <c r="DD23" s="11"/>
      <c r="DE23" s="11"/>
      <c r="DF23" s="12" t="s">
        <v>100</v>
      </c>
      <c r="DG23" s="12">
        <v>11</v>
      </c>
      <c r="DH23" s="12">
        <v>11</v>
      </c>
      <c r="DI23" s="12"/>
      <c r="DJ23" s="11"/>
      <c r="DK23" s="12" t="str">
        <f>IF(Menu!G20="","",Menu!G20)</f>
        <v/>
      </c>
    </row>
    <row r="24" spans="2:115" ht="15" customHeight="1" x14ac:dyDescent="0.25">
      <c r="B24" s="59">
        <v>2</v>
      </c>
      <c r="C24" s="59">
        <f>IFERROR(IF(INDEX(Bills!$C$6:$C$15,B24,1)="",0,1),"")</f>
        <v>1</v>
      </c>
      <c r="D24" s="227" t="str">
        <f>IFERROR(IF($C24=1,INDEX(Bills!$B$6:$AB$15,$B24,D$9),""),"")</f>
        <v>Utilities</v>
      </c>
      <c r="E24" s="227" t="str">
        <f>IFERROR(IF($C24=1,INDEX(Bills!$B$6:$AB$15,$B24,E$9),""),"")</f>
        <v>Water</v>
      </c>
      <c r="F24" s="227">
        <f t="array" ref="F24">IFERROR(IF($C24=1, INDEX($DG$13:$DG$43, MATCH(INDEX(Bills!$B$6:$AB$15, $B24, F$9), $DF$13:$DF$43, 0)), ""), "")</f>
        <v>5</v>
      </c>
      <c r="G24" s="227" t="str">
        <f t="array" ref="G24">IFERROR(IF($C24=1,INDEX($CV$14:$CV$25,IF(MOD(ROW(A14),12)=0,12,MOD(ROW(A14),12)),1),""),"")</f>
        <v>February</v>
      </c>
      <c r="H24" s="227">
        <f t="array" ref="H24">IFERROR(IF($C24=1,YEAR(INDEX($CU$14:$CU$25,IF(MOD(ROW(A14),12)=0,12,MOD(ROW(A14),12)),1)),""),"")</f>
        <v>2024</v>
      </c>
      <c r="I24" s="227" t="str">
        <f t="array" ref="I24">IFERROR(IF($C24=1,INDEX($CW$14:$CW$25,IF(MOD(ROW(A14),12)=0,12,MOD(ROW(A14),12)),1),""),"")</f>
        <v>Feb-2024</v>
      </c>
      <c r="J24" s="227">
        <f t="array" ref="J24">IFERROR(IF($C24=1,INDEX(Bills!$B$6:$AB$15,B24,MATCH(INDEX($CW$14:$CW$25,IF(MOD(ROW(A14),12)=0,12,MOD(ROW(A14),12)),1),Bills!$E$5:$AB$5,0)+3),""),"")</f>
        <v>30</v>
      </c>
      <c r="K24" s="227" t="str">
        <f t="array" ref="K24">IFERROR(IF($C24=1,IF(INDEX(Bills!$B$6:$AB$15,B24,MATCH(INDEX($CW$14:$CW$25,IF(MOD(ROW(A14),12)=0,12,MOD(ROW(A14),12)),1),Bills!$E$5:$AB$5,0)+4)=$DM$13,"Paid","Unpaid"),""),"")</f>
        <v>Paid</v>
      </c>
      <c r="L24" s="12">
        <f t="shared" si="4"/>
        <v>2</v>
      </c>
      <c r="M24" s="12">
        <f t="shared" si="5"/>
        <v>5</v>
      </c>
      <c r="N24" s="228">
        <f t="shared" si="2"/>
        <v>45327</v>
      </c>
      <c r="O24" s="12" t="str">
        <f>IFERROR(IF(C24&lt;&gt;1,"",IF(Menu!$I$13="",IF(OR(Calendar!$I$7="",Calendar!$I$7=$CM$17),E24,IF(Calendar!$I$7=$CM$18,E24 &amp; " - " &amp;J24,D24 &amp; " - " &amp;J24)),IF(OR(Calendar!$I$7="",Calendar!$I$7=$CM$17),E24,IF(Calendar!$I$7=$CM$18,E24 &amp; " - " &amp;Menu!$I$13 &amp;J24,D24 &amp; " - " &amp;Menu!$I$13  &amp;J24)))),"")</f>
        <v>Utilities - $30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79">
        <f>IF(OR(Dashboard!$D$7="",Dashboard!$D$7="ALL"),1,IF(Dashboard!$D$7=I24,1,0))</f>
        <v>1</v>
      </c>
      <c r="CF24" s="80">
        <f>IF(OR(Dashboard!$G$7="",Dashboard!$G$7="ALL"),1,IF(Dashboard!$G$7=Calc!D24,1,0))</f>
        <v>1</v>
      </c>
      <c r="CG24" s="14">
        <f t="shared" si="6"/>
        <v>1</v>
      </c>
      <c r="CH24" s="79">
        <f>IF(OR(Calendar!$I$5="",Calendar!$I$5="ALL"),1,IF(Calendar!$I$5=Calc!D24,1,0))</f>
        <v>1</v>
      </c>
      <c r="CI24" s="56"/>
      <c r="CJ24" s="16">
        <v>8</v>
      </c>
      <c r="CK24" s="11"/>
      <c r="CL24" s="11"/>
      <c r="CM24" s="11"/>
      <c r="CN24" s="11"/>
      <c r="CO24" s="11"/>
      <c r="CP24" s="14">
        <v>11</v>
      </c>
      <c r="CQ24" s="12" t="s">
        <v>28</v>
      </c>
      <c r="CR24" s="12" t="s">
        <v>43</v>
      </c>
      <c r="CS24" s="12">
        <v>30</v>
      </c>
      <c r="CT24" s="232" t="str">
        <f t="shared" si="10"/>
        <v>Nov</v>
      </c>
      <c r="CU24" s="232">
        <f t="shared" si="9"/>
        <v>45597</v>
      </c>
      <c r="CV24" s="232" t="str">
        <f t="shared" si="11"/>
        <v>November</v>
      </c>
      <c r="CW24" s="232" t="str">
        <f t="shared" si="12"/>
        <v>Nov-2024</v>
      </c>
      <c r="CX24" s="11"/>
      <c r="CY24" s="12" t="str">
        <f>IF(Menu!G23="","",Menu!G23)</f>
        <v/>
      </c>
      <c r="CZ24" s="12" t="str">
        <f t="shared" si="3"/>
        <v/>
      </c>
      <c r="DA24" s="11"/>
      <c r="DB24" s="11"/>
      <c r="DC24" s="12" t="str">
        <f t="shared" si="8"/>
        <v/>
      </c>
      <c r="DD24" s="11"/>
      <c r="DE24" s="11"/>
      <c r="DF24" s="12" t="s">
        <v>101</v>
      </c>
      <c r="DG24" s="12">
        <v>12</v>
      </c>
      <c r="DH24" s="12">
        <v>12</v>
      </c>
      <c r="DI24" s="12"/>
      <c r="DJ24" s="11"/>
      <c r="DK24" s="12" t="str">
        <f>IF(Menu!G21="","",Menu!G21)</f>
        <v/>
      </c>
    </row>
    <row r="25" spans="2:115" ht="15" customHeight="1" x14ac:dyDescent="0.25">
      <c r="B25" s="59">
        <v>2</v>
      </c>
      <c r="C25" s="59">
        <f>IFERROR(IF(INDEX(Bills!$C$6:$C$15,B25,1)="",0,1),"")</f>
        <v>1</v>
      </c>
      <c r="D25" s="227" t="str">
        <f>IFERROR(IF($C25=1,INDEX(Bills!$B$6:$AB$15,$B25,D$9),""),"")</f>
        <v>Utilities</v>
      </c>
      <c r="E25" s="227" t="str">
        <f>IFERROR(IF($C25=1,INDEX(Bills!$B$6:$AB$15,$B25,E$9),""),"")</f>
        <v>Water</v>
      </c>
      <c r="F25" s="227">
        <f t="array" ref="F25">IFERROR(IF($C25=1, INDEX($DG$13:$DG$43, MATCH(INDEX(Bills!$B$6:$AB$15, $B25, F$9), $DF$13:$DF$43, 0)), ""), "")</f>
        <v>5</v>
      </c>
      <c r="G25" s="227" t="str">
        <f t="array" ref="G25">IFERROR(IF($C25=1,INDEX($CV$14:$CV$25,IF(MOD(ROW(A15),12)=0,12,MOD(ROW(A15),12)),1),""),"")</f>
        <v>March</v>
      </c>
      <c r="H25" s="227">
        <f t="array" ref="H25">IFERROR(IF($C25=1,YEAR(INDEX($CU$14:$CU$25,IF(MOD(ROW(A15),12)=0,12,MOD(ROW(A15),12)),1)),""),"")</f>
        <v>2024</v>
      </c>
      <c r="I25" s="227" t="str">
        <f t="array" ref="I25">IFERROR(IF($C25=1,INDEX($CW$14:$CW$25,IF(MOD(ROW(A15),12)=0,12,MOD(ROW(A15),12)),1),""),"")</f>
        <v>Mar-2024</v>
      </c>
      <c r="J25" s="227">
        <f t="array" ref="J25">IFERROR(IF($C25=1,INDEX(Bills!$B$6:$AB$15,B25,MATCH(INDEX($CW$14:$CW$25,IF(MOD(ROW(A15),12)=0,12,MOD(ROW(A15),12)),1),Bills!$E$5:$AB$5,0)+3),""),"")</f>
        <v>30</v>
      </c>
      <c r="K25" s="227" t="str">
        <f t="array" ref="K25">IFERROR(IF($C25=1,IF(INDEX(Bills!$B$6:$AB$15,B25,MATCH(INDEX($CW$14:$CW$25,IF(MOD(ROW(A15),12)=0,12,MOD(ROW(A15),12)),1),Bills!$E$5:$AB$5,0)+4)=$DM$13,"Paid","Unpaid"),""),"")</f>
        <v>Paid</v>
      </c>
      <c r="L25" s="12">
        <f t="shared" si="4"/>
        <v>3</v>
      </c>
      <c r="M25" s="12">
        <f t="shared" si="5"/>
        <v>5</v>
      </c>
      <c r="N25" s="228">
        <f t="shared" si="2"/>
        <v>45356</v>
      </c>
      <c r="O25" s="12" t="str">
        <f>IFERROR(IF(C25&lt;&gt;1,"",IF(Menu!$I$13="",IF(OR(Calendar!$I$7="",Calendar!$I$7=$CM$17),E25,IF(Calendar!$I$7=$CM$18,E25 &amp; " - " &amp;J25,D25 &amp; " - " &amp;J25)),IF(OR(Calendar!$I$7="",Calendar!$I$7=$CM$17),E25,IF(Calendar!$I$7=$CM$18,E25 &amp; " - " &amp;Menu!$I$13 &amp;J25,D25 &amp; " - " &amp;Menu!$I$13  &amp;J25)))),"")</f>
        <v>Utilities - $30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79">
        <f>IF(OR(Dashboard!$D$7="",Dashboard!$D$7="ALL"),1,IF(Dashboard!$D$7=I25,1,0))</f>
        <v>1</v>
      </c>
      <c r="CF25" s="80">
        <f>IF(OR(Dashboard!$G$7="",Dashboard!$G$7="ALL"),1,IF(Dashboard!$G$7=Calc!D25,1,0))</f>
        <v>1</v>
      </c>
      <c r="CG25" s="14">
        <f t="shared" si="6"/>
        <v>1</v>
      </c>
      <c r="CH25" s="79">
        <f>IF(OR(Calendar!$I$5="",Calendar!$I$5="ALL"),1,IF(Calendar!$I$5=Calc!D25,1,0))</f>
        <v>1</v>
      </c>
      <c r="CI25" s="56"/>
      <c r="CJ25" s="16">
        <v>9</v>
      </c>
      <c r="CK25" s="11"/>
      <c r="CL25" s="11"/>
      <c r="CM25" s="11"/>
      <c r="CN25" s="11"/>
      <c r="CO25" s="11"/>
      <c r="CP25" s="14">
        <v>12</v>
      </c>
      <c r="CQ25" s="12" t="s">
        <v>29</v>
      </c>
      <c r="CR25" s="12" t="s">
        <v>44</v>
      </c>
      <c r="CS25" s="12">
        <v>31</v>
      </c>
      <c r="CT25" s="232" t="str">
        <f t="shared" si="10"/>
        <v>Dec</v>
      </c>
      <c r="CU25" s="232">
        <f t="shared" si="9"/>
        <v>45627</v>
      </c>
      <c r="CV25" s="232" t="str">
        <f t="shared" si="11"/>
        <v>December</v>
      </c>
      <c r="CW25" s="232" t="str">
        <f t="shared" si="12"/>
        <v>Dec-2024</v>
      </c>
      <c r="CX25" s="11"/>
      <c r="CY25" s="12" t="str">
        <f>IF(Menu!G24="","",Menu!G24)</f>
        <v/>
      </c>
      <c r="CZ25" s="12" t="str">
        <f t="shared" si="3"/>
        <v/>
      </c>
      <c r="DA25" s="11"/>
      <c r="DB25" s="11"/>
      <c r="DC25" s="12" t="str">
        <f t="shared" si="8"/>
        <v/>
      </c>
      <c r="DD25" s="11"/>
      <c r="DE25" s="11"/>
      <c r="DF25" s="12" t="s">
        <v>102</v>
      </c>
      <c r="DG25" s="12">
        <v>13</v>
      </c>
      <c r="DH25" s="12"/>
      <c r="DI25" s="12"/>
      <c r="DJ25" s="11"/>
      <c r="DK25" s="12" t="str">
        <f>IF(Menu!G22="","",Menu!G22)</f>
        <v/>
      </c>
    </row>
    <row r="26" spans="2:115" ht="15" customHeight="1" x14ac:dyDescent="0.25">
      <c r="B26" s="59">
        <v>2</v>
      </c>
      <c r="C26" s="59">
        <f>IFERROR(IF(INDEX(Bills!$C$6:$C$15,B26,1)="",0,1),"")</f>
        <v>1</v>
      </c>
      <c r="D26" s="227" t="str">
        <f>IFERROR(IF($C26=1,INDEX(Bills!$B$6:$AB$15,$B26,D$9),""),"")</f>
        <v>Utilities</v>
      </c>
      <c r="E26" s="227" t="str">
        <f>IFERROR(IF($C26=1,INDEX(Bills!$B$6:$AB$15,$B26,E$9),""),"")</f>
        <v>Water</v>
      </c>
      <c r="F26" s="227">
        <f t="array" ref="F26">IFERROR(IF($C26=1, INDEX($DG$13:$DG$43, MATCH(INDEX(Bills!$B$6:$AB$15, $B26, F$9), $DF$13:$DF$43, 0)), ""), "")</f>
        <v>5</v>
      </c>
      <c r="G26" s="227" t="str">
        <f t="array" ref="G26">IFERROR(IF($C26=1,INDEX($CV$14:$CV$25,IF(MOD(ROW(A16),12)=0,12,MOD(ROW(A16),12)),1),""),"")</f>
        <v>April</v>
      </c>
      <c r="H26" s="227">
        <f t="array" ref="H26">IFERROR(IF($C26=1,YEAR(INDEX($CU$14:$CU$25,IF(MOD(ROW(A16),12)=0,12,MOD(ROW(A16),12)),1)),""),"")</f>
        <v>2024</v>
      </c>
      <c r="I26" s="227" t="str">
        <f t="array" ref="I26">IFERROR(IF($C26=1,INDEX($CW$14:$CW$25,IF(MOD(ROW(A16),12)=0,12,MOD(ROW(A16),12)),1),""),"")</f>
        <v>Apr-2024</v>
      </c>
      <c r="J26" s="227">
        <f t="array" ref="J26">IFERROR(IF($C26=1,INDEX(Bills!$B$6:$AB$15,B26,MATCH(INDEX($CW$14:$CW$25,IF(MOD(ROW(A16),12)=0,12,MOD(ROW(A16),12)),1),Bills!$E$5:$AB$5,0)+3),""),"")</f>
        <v>30</v>
      </c>
      <c r="K26" s="227" t="str">
        <f t="array" ref="K26">IFERROR(IF($C26=1,IF(INDEX(Bills!$B$6:$AB$15,B26,MATCH(INDEX($CW$14:$CW$25,IF(MOD(ROW(A16),12)=0,12,MOD(ROW(A16),12)),1),Bills!$E$5:$AB$5,0)+4)=$DM$13,"Paid","Unpaid"),""),"")</f>
        <v>Paid</v>
      </c>
      <c r="L26" s="12">
        <f t="shared" si="4"/>
        <v>4</v>
      </c>
      <c r="M26" s="12">
        <f t="shared" si="5"/>
        <v>5</v>
      </c>
      <c r="N26" s="228">
        <f t="shared" si="2"/>
        <v>45387</v>
      </c>
      <c r="O26" s="12" t="str">
        <f>IFERROR(IF(C26&lt;&gt;1,"",IF(Menu!$I$13="",IF(OR(Calendar!$I$7="",Calendar!$I$7=$CM$17),E26,IF(Calendar!$I$7=$CM$18,E26 &amp; " - " &amp;J26,D26 &amp; " - " &amp;J26)),IF(OR(Calendar!$I$7="",Calendar!$I$7=$CM$17),E26,IF(Calendar!$I$7=$CM$18,E26 &amp; " - " &amp;Menu!$I$13 &amp;J26,D26 &amp; " - " &amp;Menu!$I$13  &amp;J26)))),"")</f>
        <v>Utilities - $30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79">
        <f>IF(OR(Dashboard!$D$7="",Dashboard!$D$7="ALL"),1,IF(Dashboard!$D$7=I26,1,0))</f>
        <v>1</v>
      </c>
      <c r="CF26" s="80">
        <f>IF(OR(Dashboard!$G$7="",Dashboard!$G$7="ALL"),1,IF(Dashboard!$G$7=Calc!D26,1,0))</f>
        <v>1</v>
      </c>
      <c r="CG26" s="14">
        <f t="shared" si="6"/>
        <v>1</v>
      </c>
      <c r="CH26" s="79">
        <f>IF(OR(Calendar!$I$5="",Calendar!$I$5="ALL"),1,IF(Calendar!$I$5=Calc!D26,1,0))</f>
        <v>1</v>
      </c>
      <c r="CI26" s="56"/>
      <c r="CJ26" s="16">
        <v>10</v>
      </c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2" t="s">
        <v>103</v>
      </c>
      <c r="DG26" s="12">
        <v>14</v>
      </c>
      <c r="DH26" s="12"/>
      <c r="DI26" s="12"/>
      <c r="DJ26" s="11"/>
      <c r="DK26" s="12" t="str">
        <f>IF(Menu!G23="","",Menu!G23)</f>
        <v/>
      </c>
    </row>
    <row r="27" spans="2:115" ht="15" customHeight="1" x14ac:dyDescent="0.25">
      <c r="B27" s="59">
        <v>2</v>
      </c>
      <c r="C27" s="59">
        <f>IFERROR(IF(INDEX(Bills!$C$6:$C$15,B27,1)="",0,1),"")</f>
        <v>1</v>
      </c>
      <c r="D27" s="227" t="str">
        <f>IFERROR(IF($C27=1,INDEX(Bills!$B$6:$AB$15,$B27,D$9),""),"")</f>
        <v>Utilities</v>
      </c>
      <c r="E27" s="227" t="str">
        <f>IFERROR(IF($C27=1,INDEX(Bills!$B$6:$AB$15,$B27,E$9),""),"")</f>
        <v>Water</v>
      </c>
      <c r="F27" s="227">
        <f t="array" ref="F27">IFERROR(IF($C27=1, INDEX($DG$13:$DG$43, MATCH(INDEX(Bills!$B$6:$AB$15, $B27, F$9), $DF$13:$DF$43, 0)), ""), "")</f>
        <v>5</v>
      </c>
      <c r="G27" s="227" t="str">
        <f t="array" ref="G27">IFERROR(IF($C27=1,INDEX($CV$14:$CV$25,IF(MOD(ROW(A17),12)=0,12,MOD(ROW(A17),12)),1),""),"")</f>
        <v>May</v>
      </c>
      <c r="H27" s="227">
        <f t="array" ref="H27">IFERROR(IF($C27=1,YEAR(INDEX($CU$14:$CU$25,IF(MOD(ROW(A17),12)=0,12,MOD(ROW(A17),12)),1)),""),"")</f>
        <v>2024</v>
      </c>
      <c r="I27" s="227" t="str">
        <f t="array" ref="I27">IFERROR(IF($C27=1,INDEX($CW$14:$CW$25,IF(MOD(ROW(A17),12)=0,12,MOD(ROW(A17),12)),1),""),"")</f>
        <v>May-2024</v>
      </c>
      <c r="J27" s="227">
        <f t="array" ref="J27">IFERROR(IF($C27=1,INDEX(Bills!$B$6:$AB$15,B27,MATCH(INDEX($CW$14:$CW$25,IF(MOD(ROW(A17),12)=0,12,MOD(ROW(A17),12)),1),Bills!$E$5:$AB$5,0)+3),""),"")</f>
        <v>30</v>
      </c>
      <c r="K27" s="227" t="str">
        <f t="array" ref="K27">IFERROR(IF($C27=1,IF(INDEX(Bills!$B$6:$AB$15,B27,MATCH(INDEX($CW$14:$CW$25,IF(MOD(ROW(A17),12)=0,12,MOD(ROW(A17),12)),1),Bills!$E$5:$AB$5,0)+4)=$DM$13,"Paid","Unpaid"),""),"")</f>
        <v>Paid</v>
      </c>
      <c r="L27" s="12">
        <f t="shared" si="4"/>
        <v>5</v>
      </c>
      <c r="M27" s="12">
        <f t="shared" si="5"/>
        <v>5</v>
      </c>
      <c r="N27" s="228">
        <f t="shared" si="2"/>
        <v>45417</v>
      </c>
      <c r="O27" s="12" t="str">
        <f>IFERROR(IF(C27&lt;&gt;1,"",IF(Menu!$I$13="",IF(OR(Calendar!$I$7="",Calendar!$I$7=$CM$17),E27,IF(Calendar!$I$7=$CM$18,E27 &amp; " - " &amp;J27,D27 &amp; " - " &amp;J27)),IF(OR(Calendar!$I$7="",Calendar!$I$7=$CM$17),E27,IF(Calendar!$I$7=$CM$18,E27 &amp; " - " &amp;Menu!$I$13 &amp;J27,D27 &amp; " - " &amp;Menu!$I$13  &amp;J27)))),"")</f>
        <v>Utilities - $30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79">
        <f>IF(OR(Dashboard!$D$7="",Dashboard!$D$7="ALL"),1,IF(Dashboard!$D$7=I27,1,0))</f>
        <v>1</v>
      </c>
      <c r="CF27" s="80">
        <f>IF(OR(Dashboard!$G$7="",Dashboard!$G$7="ALL"),1,IF(Dashboard!$G$7=Calc!D27,1,0))</f>
        <v>1</v>
      </c>
      <c r="CG27" s="14">
        <f t="shared" si="6"/>
        <v>1</v>
      </c>
      <c r="CH27" s="79">
        <f>IF(OR(Calendar!$I$5="",Calendar!$I$5="ALL"),1,IF(Calendar!$I$5=Calc!D27,1,0))</f>
        <v>1</v>
      </c>
      <c r="CI27" s="11"/>
      <c r="CJ27" s="12"/>
      <c r="CK27" s="11"/>
      <c r="CL27" s="11"/>
      <c r="CM27" s="11"/>
      <c r="CN27" s="11"/>
      <c r="CO27" s="11"/>
      <c r="CP27" s="226" t="s">
        <v>32</v>
      </c>
      <c r="CQ27" s="12">
        <f>IFERROR(IF(Menu!J10="",2024,Menu!J10),"")</f>
        <v>2024</v>
      </c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2" t="s">
        <v>104</v>
      </c>
      <c r="DG27" s="12">
        <v>15</v>
      </c>
      <c r="DH27" s="12"/>
      <c r="DI27" s="12"/>
      <c r="DJ27" s="11"/>
      <c r="DK27" s="12" t="str">
        <f>IF(Menu!G24="","",Menu!G24)</f>
        <v/>
      </c>
    </row>
    <row r="28" spans="2:115" ht="15" customHeight="1" x14ac:dyDescent="0.25">
      <c r="B28" s="59">
        <v>2</v>
      </c>
      <c r="C28" s="59">
        <f>IFERROR(IF(INDEX(Bills!$C$6:$C$15,B28,1)="",0,1),"")</f>
        <v>1</v>
      </c>
      <c r="D28" s="227" t="str">
        <f>IFERROR(IF($C28=1,INDEX(Bills!$B$6:$AB$15,$B28,D$9),""),"")</f>
        <v>Utilities</v>
      </c>
      <c r="E28" s="227" t="str">
        <f>IFERROR(IF($C28=1,INDEX(Bills!$B$6:$AB$15,$B28,E$9),""),"")</f>
        <v>Water</v>
      </c>
      <c r="F28" s="227">
        <f t="array" ref="F28">IFERROR(IF($C28=1, INDEX($DG$13:$DG$43, MATCH(INDEX(Bills!$B$6:$AB$15, $B28, F$9), $DF$13:$DF$43, 0)), ""), "")</f>
        <v>5</v>
      </c>
      <c r="G28" s="227" t="str">
        <f t="array" ref="G28">IFERROR(IF($C28=1,INDEX($CV$14:$CV$25,IF(MOD(ROW(A18),12)=0,12,MOD(ROW(A18),12)),1),""),"")</f>
        <v>June</v>
      </c>
      <c r="H28" s="227">
        <f t="array" ref="H28">IFERROR(IF($C28=1,YEAR(INDEX($CU$14:$CU$25,IF(MOD(ROW(A18),12)=0,12,MOD(ROW(A18),12)),1)),""),"")</f>
        <v>2024</v>
      </c>
      <c r="I28" s="227" t="str">
        <f t="array" ref="I28">IFERROR(IF($C28=1,INDEX($CW$14:$CW$25,IF(MOD(ROW(A18),12)=0,12,MOD(ROW(A18),12)),1),""),"")</f>
        <v>Jun-2024</v>
      </c>
      <c r="J28" s="227">
        <f t="array" ref="J28">IFERROR(IF($C28=1,INDEX(Bills!$B$6:$AB$15,B28,MATCH(INDEX($CW$14:$CW$25,IF(MOD(ROW(A18),12)=0,12,MOD(ROW(A18),12)),1),Bills!$E$5:$AB$5,0)+3),""),"")</f>
        <v>30</v>
      </c>
      <c r="K28" s="227" t="str">
        <f t="array" ref="K28">IFERROR(IF($C28=1,IF(INDEX(Bills!$B$6:$AB$15,B28,MATCH(INDEX($CW$14:$CW$25,IF(MOD(ROW(A18),12)=0,12,MOD(ROW(A18),12)),1),Bills!$E$5:$AB$5,0)+4)=$DM$13,"Paid","Unpaid"),""),"")</f>
        <v>Paid</v>
      </c>
      <c r="L28" s="12">
        <f t="shared" si="4"/>
        <v>6</v>
      </c>
      <c r="M28" s="12">
        <f t="shared" si="5"/>
        <v>5</v>
      </c>
      <c r="N28" s="228">
        <f t="shared" si="2"/>
        <v>45448</v>
      </c>
      <c r="O28" s="12" t="str">
        <f>IFERROR(IF(C28&lt;&gt;1,"",IF(Menu!$I$13="",IF(OR(Calendar!$I$7="",Calendar!$I$7=$CM$17),E28,IF(Calendar!$I$7=$CM$18,E28 &amp; " - " &amp;J28,D28 &amp; " - " &amp;J28)),IF(OR(Calendar!$I$7="",Calendar!$I$7=$CM$17),E28,IF(Calendar!$I$7=$CM$18,E28 &amp; " - " &amp;Menu!$I$13 &amp;J28,D28 &amp; " - " &amp;Menu!$I$13  &amp;J28)))),"")</f>
        <v>Utilities - $30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79">
        <f>IF(OR(Dashboard!$D$7="",Dashboard!$D$7="ALL"),1,IF(Dashboard!$D$7=I28,1,0))</f>
        <v>1</v>
      </c>
      <c r="CF28" s="80">
        <f>IF(OR(Dashboard!$G$7="",Dashboard!$G$7="ALL"),1,IF(Dashboard!$G$7=Calc!D28,1,0))</f>
        <v>1</v>
      </c>
      <c r="CG28" s="14">
        <f t="shared" si="6"/>
        <v>1</v>
      </c>
      <c r="CH28" s="79">
        <f>IF(OR(Calendar!$I$5="",Calendar!$I$5="ALL"),1,IF(Calendar!$I$5=Calc!D28,1,0))</f>
        <v>1</v>
      </c>
      <c r="CI28" s="11"/>
      <c r="CJ28" s="233"/>
      <c r="CL28" s="11"/>
      <c r="CM28" s="11"/>
      <c r="CN28" s="11"/>
      <c r="CO28" s="11"/>
      <c r="CP28" s="226" t="s">
        <v>33</v>
      </c>
      <c r="CQ28" s="12" t="str">
        <f>IFERROR(IF(Menu!I10="","January",Menu!I10),"")</f>
        <v>January</v>
      </c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2" t="s">
        <v>105</v>
      </c>
      <c r="DG28" s="12">
        <v>16</v>
      </c>
      <c r="DH28" s="12"/>
      <c r="DI28" s="12"/>
      <c r="DJ28" s="11"/>
      <c r="DK28" s="52">
        <f>IFERROR(COUNTIF(DK13:DK27,"?*"),51)</f>
        <v>6</v>
      </c>
    </row>
    <row r="29" spans="2:115" ht="15" customHeight="1" x14ac:dyDescent="0.25">
      <c r="B29" s="59">
        <v>2</v>
      </c>
      <c r="C29" s="59">
        <f>IFERROR(IF(INDEX(Bills!$C$6:$C$15,B29,1)="",0,1),"")</f>
        <v>1</v>
      </c>
      <c r="D29" s="227" t="str">
        <f>IFERROR(IF($C29=1,INDEX(Bills!$B$6:$AB$15,$B29,D$9),""),"")</f>
        <v>Utilities</v>
      </c>
      <c r="E29" s="227" t="str">
        <f>IFERROR(IF($C29=1,INDEX(Bills!$B$6:$AB$15,$B29,E$9),""),"")</f>
        <v>Water</v>
      </c>
      <c r="F29" s="227">
        <f t="array" ref="F29">IFERROR(IF($C29=1, INDEX($DG$13:$DG$43, MATCH(INDEX(Bills!$B$6:$AB$15, $B29, F$9), $DF$13:$DF$43, 0)), ""), "")</f>
        <v>5</v>
      </c>
      <c r="G29" s="227" t="str">
        <f t="array" ref="G29">IFERROR(IF($C29=1,INDEX($CV$14:$CV$25,IF(MOD(ROW(A19),12)=0,12,MOD(ROW(A19),12)),1),""),"")</f>
        <v>July</v>
      </c>
      <c r="H29" s="227">
        <f t="array" ref="H29">IFERROR(IF($C29=1,YEAR(INDEX($CU$14:$CU$25,IF(MOD(ROW(A19),12)=0,12,MOD(ROW(A19),12)),1)),""),"")</f>
        <v>2024</v>
      </c>
      <c r="I29" s="227" t="str">
        <f t="array" ref="I29">IFERROR(IF($C29=1,INDEX($CW$14:$CW$25,IF(MOD(ROW(A19),12)=0,12,MOD(ROW(A19),12)),1),""),"")</f>
        <v>Jul-2024</v>
      </c>
      <c r="J29" s="227">
        <f t="array" ref="J29">IFERROR(IF($C29=1,INDEX(Bills!$B$6:$AB$15,B29,MATCH(INDEX($CW$14:$CW$25,IF(MOD(ROW(A19),12)=0,12,MOD(ROW(A19),12)),1),Bills!$E$5:$AB$5,0)+3),""),"")</f>
        <v>30</v>
      </c>
      <c r="K29" s="227" t="str">
        <f t="array" ref="K29">IFERROR(IF($C29=1,IF(INDEX(Bills!$B$6:$AB$15,B29,MATCH(INDEX($CW$14:$CW$25,IF(MOD(ROW(A19),12)=0,12,MOD(ROW(A19),12)),1),Bills!$E$5:$AB$5,0)+4)=$DM$13,"Paid","Unpaid"),""),"")</f>
        <v>Paid</v>
      </c>
      <c r="L29" s="12">
        <f t="shared" si="4"/>
        <v>7</v>
      </c>
      <c r="M29" s="12">
        <f t="shared" si="5"/>
        <v>5</v>
      </c>
      <c r="N29" s="228">
        <f t="shared" si="2"/>
        <v>45478</v>
      </c>
      <c r="O29" s="12" t="str">
        <f>IFERROR(IF(C29&lt;&gt;1,"",IF(Menu!$I$13="",IF(OR(Calendar!$I$7="",Calendar!$I$7=$CM$17),E29,IF(Calendar!$I$7=$CM$18,E29 &amp; " - " &amp;J29,D29 &amp; " - " &amp;J29)),IF(OR(Calendar!$I$7="",Calendar!$I$7=$CM$17),E29,IF(Calendar!$I$7=$CM$18,E29 &amp; " - " &amp;Menu!$I$13 &amp;J29,D29 &amp; " - " &amp;Menu!$I$13  &amp;J29)))),"")</f>
        <v>Utilities - $30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79">
        <f>IF(OR(Dashboard!$D$7="",Dashboard!$D$7="ALL"),1,IF(Dashboard!$D$7=I29,1,0))</f>
        <v>1</v>
      </c>
      <c r="CF29" s="80">
        <f>IF(OR(Dashboard!$G$7="",Dashboard!$G$7="ALL"),1,IF(Dashboard!$G$7=Calc!D29,1,0))</f>
        <v>1</v>
      </c>
      <c r="CG29" s="14">
        <f t="shared" si="6"/>
        <v>1</v>
      </c>
      <c r="CH29" s="79">
        <f>IF(OR(Calendar!$I$5="",Calendar!$I$5="ALL"),1,IF(Calendar!$I$5=Calc!D29,1,0))</f>
        <v>1</v>
      </c>
      <c r="CI29" s="11"/>
      <c r="CJ29" s="12"/>
      <c r="CK29" s="11"/>
      <c r="CL29" s="11"/>
      <c r="CM29" s="11"/>
      <c r="CN29" s="11"/>
      <c r="CO29" s="11"/>
      <c r="CP29" s="11"/>
      <c r="CQ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2" t="s">
        <v>106</v>
      </c>
      <c r="DG29" s="12">
        <v>17</v>
      </c>
      <c r="DH29" s="12"/>
      <c r="DI29" s="12"/>
      <c r="DJ29" s="11"/>
    </row>
    <row r="30" spans="2:115" ht="15" customHeight="1" x14ac:dyDescent="0.25">
      <c r="B30" s="59">
        <v>2</v>
      </c>
      <c r="C30" s="59">
        <f>IFERROR(IF(INDEX(Bills!$C$6:$C$15,B30,1)="",0,1),"")</f>
        <v>1</v>
      </c>
      <c r="D30" s="227" t="str">
        <f>IFERROR(IF($C30=1,INDEX(Bills!$B$6:$AB$15,$B30,D$9),""),"")</f>
        <v>Utilities</v>
      </c>
      <c r="E30" s="227" t="str">
        <f>IFERROR(IF($C30=1,INDEX(Bills!$B$6:$AB$15,$B30,E$9),""),"")</f>
        <v>Water</v>
      </c>
      <c r="F30" s="227">
        <f t="array" ref="F30">IFERROR(IF($C30=1, INDEX($DG$13:$DG$43, MATCH(INDEX(Bills!$B$6:$AB$15, $B30, F$9), $DF$13:$DF$43, 0)), ""), "")</f>
        <v>5</v>
      </c>
      <c r="G30" s="227" t="str">
        <f t="array" ref="G30">IFERROR(IF($C30=1,INDEX($CV$14:$CV$25,IF(MOD(ROW(A20),12)=0,12,MOD(ROW(A20),12)),1),""),"")</f>
        <v>August</v>
      </c>
      <c r="H30" s="227">
        <f t="array" ref="H30">IFERROR(IF($C30=1,YEAR(INDEX($CU$14:$CU$25,IF(MOD(ROW(A20),12)=0,12,MOD(ROW(A20),12)),1)),""),"")</f>
        <v>2024</v>
      </c>
      <c r="I30" s="227" t="str">
        <f t="array" ref="I30">IFERROR(IF($C30=1,INDEX($CW$14:$CW$25,IF(MOD(ROW(A20),12)=0,12,MOD(ROW(A20),12)),1),""),"")</f>
        <v>Aug-2024</v>
      </c>
      <c r="J30" s="227">
        <f t="array" ref="J30">IFERROR(IF($C30=1,INDEX(Bills!$B$6:$AB$15,B30,MATCH(INDEX($CW$14:$CW$25,IF(MOD(ROW(A20),12)=0,12,MOD(ROW(A20),12)),1),Bills!$E$5:$AB$5,0)+3),""),"")</f>
        <v>30</v>
      </c>
      <c r="K30" s="227" t="str">
        <f t="array" ref="K30">IFERROR(IF($C30=1,IF(INDEX(Bills!$B$6:$AB$15,B30,MATCH(INDEX($CW$14:$CW$25,IF(MOD(ROW(A20),12)=0,12,MOD(ROW(A20),12)),1),Bills!$E$5:$AB$5,0)+4)=$DM$13,"Paid","Unpaid"),""),"")</f>
        <v>Paid</v>
      </c>
      <c r="L30" s="12">
        <f t="shared" si="4"/>
        <v>8</v>
      </c>
      <c r="M30" s="12">
        <f t="shared" si="5"/>
        <v>5</v>
      </c>
      <c r="N30" s="228">
        <f t="shared" si="2"/>
        <v>45509</v>
      </c>
      <c r="O30" s="12" t="str">
        <f>IFERROR(IF(C30&lt;&gt;1,"",IF(Menu!$I$13="",IF(OR(Calendar!$I$7="",Calendar!$I$7=$CM$17),E30,IF(Calendar!$I$7=$CM$18,E30 &amp; " - " &amp;J30,D30 &amp; " - " &amp;J30)),IF(OR(Calendar!$I$7="",Calendar!$I$7=$CM$17),E30,IF(Calendar!$I$7=$CM$18,E30 &amp; " - " &amp;Menu!$I$13 &amp;J30,D30 &amp; " - " &amp;Menu!$I$13  &amp;J30)))),"")</f>
        <v>Utilities - $30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79">
        <f>IF(OR(Dashboard!$D$7="",Dashboard!$D$7="ALL"),1,IF(Dashboard!$D$7=I30,1,0))</f>
        <v>1</v>
      </c>
      <c r="CF30" s="80">
        <f>IF(OR(Dashboard!$G$7="",Dashboard!$G$7="ALL"),1,IF(Dashboard!$G$7=Calc!D30,1,0))</f>
        <v>1</v>
      </c>
      <c r="CG30" s="14">
        <f t="shared" si="6"/>
        <v>1</v>
      </c>
      <c r="CH30" s="79">
        <f>IF(OR(Calendar!$I$5="",Calendar!$I$5="ALL"),1,IF(Calendar!$I$5=Calc!D30,1,0))</f>
        <v>1</v>
      </c>
      <c r="CI30" s="11"/>
      <c r="CJ30" s="12">
        <v>1</v>
      </c>
      <c r="CK30" s="11"/>
      <c r="CL30" s="11"/>
      <c r="CM30" s="11"/>
      <c r="CN30" s="11"/>
      <c r="CO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2" t="s">
        <v>107</v>
      </c>
      <c r="DG30" s="12">
        <v>18</v>
      </c>
      <c r="DH30" s="12"/>
      <c r="DI30" s="12"/>
      <c r="DJ30" s="11"/>
    </row>
    <row r="31" spans="2:115" ht="15" customHeight="1" x14ac:dyDescent="0.25">
      <c r="B31" s="59">
        <v>2</v>
      </c>
      <c r="C31" s="59">
        <f>IFERROR(IF(INDEX(Bills!$C$6:$C$15,B31,1)="",0,1),"")</f>
        <v>1</v>
      </c>
      <c r="D31" s="227" t="str">
        <f>IFERROR(IF($C31=1,INDEX(Bills!$B$6:$AB$15,$B31,D$9),""),"")</f>
        <v>Utilities</v>
      </c>
      <c r="E31" s="227" t="str">
        <f>IFERROR(IF($C31=1,INDEX(Bills!$B$6:$AB$15,$B31,E$9),""),"")</f>
        <v>Water</v>
      </c>
      <c r="F31" s="227">
        <f t="array" ref="F31">IFERROR(IF($C31=1, INDEX($DG$13:$DG$43, MATCH(INDEX(Bills!$B$6:$AB$15, $B31, F$9), $DF$13:$DF$43, 0)), ""), "")</f>
        <v>5</v>
      </c>
      <c r="G31" s="227" t="str">
        <f t="array" ref="G31">IFERROR(IF($C31=1,INDEX($CV$14:$CV$25,IF(MOD(ROW(A21),12)=0,12,MOD(ROW(A21),12)),1),""),"")</f>
        <v>September</v>
      </c>
      <c r="H31" s="227">
        <f t="array" ref="H31">IFERROR(IF($C31=1,YEAR(INDEX($CU$14:$CU$25,IF(MOD(ROW(A21),12)=0,12,MOD(ROW(A21),12)),1)),""),"")</f>
        <v>2024</v>
      </c>
      <c r="I31" s="227" t="str">
        <f t="array" ref="I31">IFERROR(IF($C31=1,INDEX($CW$14:$CW$25,IF(MOD(ROW(A21),12)=0,12,MOD(ROW(A21),12)),1),""),"")</f>
        <v>Sep-2024</v>
      </c>
      <c r="J31" s="227">
        <f t="array" ref="J31">IFERROR(IF($C31=1,INDEX(Bills!$B$6:$AB$15,B31,MATCH(INDEX($CW$14:$CW$25,IF(MOD(ROW(A21),12)=0,12,MOD(ROW(A21),12)),1),Bills!$E$5:$AB$5,0)+3),""),"")</f>
        <v>30</v>
      </c>
      <c r="K31" s="227" t="str">
        <f t="array" ref="K31">IFERROR(IF($C31=1,IF(INDEX(Bills!$B$6:$AB$15,B31,MATCH(INDEX($CW$14:$CW$25,IF(MOD(ROW(A21),12)=0,12,MOD(ROW(A21),12)),1),Bills!$E$5:$AB$5,0)+4)=$DM$13,"Paid","Unpaid"),""),"")</f>
        <v>Paid</v>
      </c>
      <c r="L31" s="12">
        <f t="shared" si="4"/>
        <v>9</v>
      </c>
      <c r="M31" s="12">
        <f t="shared" si="5"/>
        <v>5</v>
      </c>
      <c r="N31" s="228">
        <f t="shared" si="2"/>
        <v>45540</v>
      </c>
      <c r="O31" s="12" t="str">
        <f>IFERROR(IF(C31&lt;&gt;1,"",IF(Menu!$I$13="",IF(OR(Calendar!$I$7="",Calendar!$I$7=$CM$17),E31,IF(Calendar!$I$7=$CM$18,E31 &amp; " - " &amp;J31,D31 &amp; " - " &amp;J31)),IF(OR(Calendar!$I$7="",Calendar!$I$7=$CM$17),E31,IF(Calendar!$I$7=$CM$18,E31 &amp; " - " &amp;Menu!$I$13 &amp;J31,D31 &amp; " - " &amp;Menu!$I$13  &amp;J31)))),"")</f>
        <v>Utilities - $30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79">
        <f>IF(OR(Dashboard!$D$7="",Dashboard!$D$7="ALL"),1,IF(Dashboard!$D$7=I31,1,0))</f>
        <v>1</v>
      </c>
      <c r="CF31" s="80">
        <f>IF(OR(Dashboard!$G$7="",Dashboard!$G$7="ALL"),1,IF(Dashboard!$G$7=Calc!D31,1,0))</f>
        <v>1</v>
      </c>
      <c r="CG31" s="14">
        <f t="shared" si="6"/>
        <v>1</v>
      </c>
      <c r="CH31" s="79">
        <f>IF(OR(Calendar!$I$5="",Calendar!$I$5="ALL"),1,IF(Calendar!$I$5=Calc!D31,1,0))</f>
        <v>1</v>
      </c>
      <c r="CI31" s="11"/>
      <c r="CJ31" s="12">
        <v>2</v>
      </c>
      <c r="CL31" s="11"/>
      <c r="CM31" s="11"/>
      <c r="CN31" s="11"/>
      <c r="CO31" s="11"/>
      <c r="CP31" s="226" t="s">
        <v>149</v>
      </c>
      <c r="CQ31" s="76">
        <f>IFERROR(SUMIFS($J$11:$J$130,$CG$11:$CG$130,1,$C$11:$C$130,1),"")</f>
        <v>3310</v>
      </c>
      <c r="CS31" s="234" t="s">
        <v>128</v>
      </c>
      <c r="CT31" s="234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2" t="s">
        <v>108</v>
      </c>
      <c r="DG31" s="12">
        <v>19</v>
      </c>
      <c r="DH31" s="12"/>
      <c r="DI31" s="12"/>
      <c r="DJ31" s="11"/>
    </row>
    <row r="32" spans="2:115" ht="15" customHeight="1" x14ac:dyDescent="0.25">
      <c r="B32" s="59">
        <v>2</v>
      </c>
      <c r="C32" s="59">
        <f>IFERROR(IF(INDEX(Bills!$C$6:$C$15,B32,1)="",0,1),"")</f>
        <v>1</v>
      </c>
      <c r="D32" s="227" t="str">
        <f>IFERROR(IF($C32=1,INDEX(Bills!$B$6:$AB$15,$B32,D$9),""),"")</f>
        <v>Utilities</v>
      </c>
      <c r="E32" s="227" t="str">
        <f>IFERROR(IF($C32=1,INDEX(Bills!$B$6:$AB$15,$B32,E$9),""),"")</f>
        <v>Water</v>
      </c>
      <c r="F32" s="227">
        <f t="array" ref="F32">IFERROR(IF($C32=1, INDEX($DG$13:$DG$43, MATCH(INDEX(Bills!$B$6:$AB$15, $B32, F$9), $DF$13:$DF$43, 0)), ""), "")</f>
        <v>5</v>
      </c>
      <c r="G32" s="227" t="str">
        <f t="array" ref="G32">IFERROR(IF($C32=1,INDEX($CV$14:$CV$25,IF(MOD(ROW(A22),12)=0,12,MOD(ROW(A22),12)),1),""),"")</f>
        <v>October</v>
      </c>
      <c r="H32" s="227">
        <f t="array" ref="H32">IFERROR(IF($C32=1,YEAR(INDEX($CU$14:$CU$25,IF(MOD(ROW(A22),12)=0,12,MOD(ROW(A22),12)),1)),""),"")</f>
        <v>2024</v>
      </c>
      <c r="I32" s="227" t="str">
        <f t="array" ref="I32">IFERROR(IF($C32=1,INDEX($CW$14:$CW$25,IF(MOD(ROW(A22),12)=0,12,MOD(ROW(A22),12)),1),""),"")</f>
        <v>Oct-2024</v>
      </c>
      <c r="J32" s="227">
        <f t="array" ref="J32">IFERROR(IF($C32=1,INDEX(Bills!$B$6:$AB$15,B32,MATCH(INDEX($CW$14:$CW$25,IF(MOD(ROW(A22),12)=0,12,MOD(ROW(A22),12)),1),Bills!$E$5:$AB$5,0)+3),""),"")</f>
        <v>30</v>
      </c>
      <c r="K32" s="227" t="str">
        <f t="array" ref="K32">IFERROR(IF($C32=1,IF(INDEX(Bills!$B$6:$AB$15,B32,MATCH(INDEX($CW$14:$CW$25,IF(MOD(ROW(A22),12)=0,12,MOD(ROW(A22),12)),1),Bills!$E$5:$AB$5,0)+4)=$DM$13,"Paid","Unpaid"),""),"")</f>
        <v>Paid</v>
      </c>
      <c r="L32" s="12">
        <f t="shared" si="4"/>
        <v>10</v>
      </c>
      <c r="M32" s="12">
        <f t="shared" si="5"/>
        <v>5</v>
      </c>
      <c r="N32" s="228">
        <f t="shared" si="2"/>
        <v>45570</v>
      </c>
      <c r="O32" s="12" t="str">
        <f>IFERROR(IF(C32&lt;&gt;1,"",IF(Menu!$I$13="",IF(OR(Calendar!$I$7="",Calendar!$I$7=$CM$17),E32,IF(Calendar!$I$7=$CM$18,E32 &amp; " - " &amp;J32,D32 &amp; " - " &amp;J32)),IF(OR(Calendar!$I$7="",Calendar!$I$7=$CM$17),E32,IF(Calendar!$I$7=$CM$18,E32 &amp; " - " &amp;Menu!$I$13 &amp;J32,D32 &amp; " - " &amp;Menu!$I$13  &amp;J32)))),"")</f>
        <v>Utilities - $30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79">
        <f>IF(OR(Dashboard!$D$7="",Dashboard!$D$7="ALL"),1,IF(Dashboard!$D$7=I32,1,0))</f>
        <v>1</v>
      </c>
      <c r="CF32" s="80">
        <f>IF(OR(Dashboard!$G$7="",Dashboard!$G$7="ALL"),1,IF(Dashboard!$G$7=Calc!D32,1,0))</f>
        <v>1</v>
      </c>
      <c r="CG32" s="14">
        <f t="shared" si="6"/>
        <v>1</v>
      </c>
      <c r="CH32" s="79">
        <f>IF(OR(Calendar!$I$5="",Calendar!$I$5="ALL"),1,IF(Calendar!$I$5=Calc!D32,1,0))</f>
        <v>1</v>
      </c>
      <c r="CI32" s="11"/>
      <c r="CJ32" s="12">
        <v>3</v>
      </c>
      <c r="CK32" s="11"/>
      <c r="CL32" s="11"/>
      <c r="CM32" s="11"/>
      <c r="CN32" s="11"/>
      <c r="CO32" s="11"/>
      <c r="CP32" s="226" t="s">
        <v>126</v>
      </c>
      <c r="CQ32" s="76">
        <f>IFERROR(SUMIFS($J$11:$J$130,$CG$11:$CG$130,1,$C$11:$C$130,1,$K$11:$K$130,"Paid"),"")</f>
        <v>2760</v>
      </c>
      <c r="CS32" s="77" t="s">
        <v>130</v>
      </c>
      <c r="CT32" s="78">
        <f>IFERROR(SUMIFS($J$11:$J$130,$K$11:$K$130,"Paid",$CG$11:$CG$130,1)/SUMIFS($J$11:$J$130,$CG$11:$CG$130,1),"")</f>
        <v>0.83383685800604235</v>
      </c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2" t="s">
        <v>109</v>
      </c>
      <c r="DG32" s="12">
        <v>20</v>
      </c>
      <c r="DH32" s="12"/>
      <c r="DI32" s="12"/>
      <c r="DJ32" s="11"/>
    </row>
    <row r="33" spans="2:114" ht="15" customHeight="1" x14ac:dyDescent="0.25">
      <c r="B33" s="59">
        <v>2</v>
      </c>
      <c r="C33" s="59">
        <f>IFERROR(IF(INDEX(Bills!$C$6:$C$15,B33,1)="",0,1),"")</f>
        <v>1</v>
      </c>
      <c r="D33" s="227" t="str">
        <f>IFERROR(IF($C33=1,INDEX(Bills!$B$6:$AB$15,$B33,D$9),""),"")</f>
        <v>Utilities</v>
      </c>
      <c r="E33" s="227" t="str">
        <f>IFERROR(IF($C33=1,INDEX(Bills!$B$6:$AB$15,$B33,E$9),""),"")</f>
        <v>Water</v>
      </c>
      <c r="F33" s="227">
        <f t="array" ref="F33">IFERROR(IF($C33=1, INDEX($DG$13:$DG$43, MATCH(INDEX(Bills!$B$6:$AB$15, $B33, F$9), $DF$13:$DF$43, 0)), ""), "")</f>
        <v>5</v>
      </c>
      <c r="G33" s="227" t="str">
        <f t="array" ref="G33">IFERROR(IF($C33=1,INDEX($CV$14:$CV$25,IF(MOD(ROW(A23),12)=0,12,MOD(ROW(A23),12)),1),""),"")</f>
        <v>November</v>
      </c>
      <c r="H33" s="227">
        <f t="array" ref="H33">IFERROR(IF($C33=1,YEAR(INDEX($CU$14:$CU$25,IF(MOD(ROW(A23),12)=0,12,MOD(ROW(A23),12)),1)),""),"")</f>
        <v>2024</v>
      </c>
      <c r="I33" s="227" t="str">
        <f t="array" ref="I33">IFERROR(IF($C33=1,INDEX($CW$14:$CW$25,IF(MOD(ROW(A23),12)=0,12,MOD(ROW(A23),12)),1),""),"")</f>
        <v>Nov-2024</v>
      </c>
      <c r="J33" s="227">
        <f t="array" ref="J33">IFERROR(IF($C33=1,INDEX(Bills!$B$6:$AB$15,B33,MATCH(INDEX($CW$14:$CW$25,IF(MOD(ROW(A23),12)=0,12,MOD(ROW(A23),12)),1),Bills!$E$5:$AB$5,0)+3),""),"")</f>
        <v>30</v>
      </c>
      <c r="K33" s="227" t="str">
        <f t="array" ref="K33">IFERROR(IF($C33=1,IF(INDEX(Bills!$B$6:$AB$15,B33,MATCH(INDEX($CW$14:$CW$25,IF(MOD(ROW(A23),12)=0,12,MOD(ROW(A23),12)),1),Bills!$E$5:$AB$5,0)+4)=$DM$13,"Paid","Unpaid"),""),"")</f>
        <v>Paid</v>
      </c>
      <c r="L33" s="12">
        <f t="shared" si="4"/>
        <v>11</v>
      </c>
      <c r="M33" s="12">
        <f t="shared" si="5"/>
        <v>5</v>
      </c>
      <c r="N33" s="228">
        <f t="shared" si="2"/>
        <v>45601</v>
      </c>
      <c r="O33" s="12" t="str">
        <f>IFERROR(IF(C33&lt;&gt;1,"",IF(Menu!$I$13="",IF(OR(Calendar!$I$7="",Calendar!$I$7=$CM$17),E33,IF(Calendar!$I$7=$CM$18,E33 &amp; " - " &amp;J33,D33 &amp; " - " &amp;J33)),IF(OR(Calendar!$I$7="",Calendar!$I$7=$CM$17),E33,IF(Calendar!$I$7=$CM$18,E33 &amp; " - " &amp;Menu!$I$13 &amp;J33,D33 &amp; " - " &amp;Menu!$I$13  &amp;J33)))),"")</f>
        <v>Utilities - $30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79">
        <f>IF(OR(Dashboard!$D$7="",Dashboard!$D$7="ALL"),1,IF(Dashboard!$D$7=I33,1,0))</f>
        <v>1</v>
      </c>
      <c r="CF33" s="80">
        <f>IF(OR(Dashboard!$G$7="",Dashboard!$G$7="ALL"),1,IF(Dashboard!$G$7=Calc!D33,1,0))</f>
        <v>1</v>
      </c>
      <c r="CG33" s="14">
        <f t="shared" si="6"/>
        <v>1</v>
      </c>
      <c r="CH33" s="79">
        <f>IF(OR(Calendar!$I$5="",Calendar!$I$5="ALL"),1,IF(Calendar!$I$5=Calc!D33,1,0))</f>
        <v>1</v>
      </c>
      <c r="CI33" s="11"/>
      <c r="CJ33" s="12">
        <v>4</v>
      </c>
      <c r="CK33" s="11"/>
      <c r="CL33" s="11"/>
      <c r="CM33" s="11"/>
      <c r="CN33" s="11"/>
      <c r="CO33" s="11"/>
      <c r="CP33" s="226" t="s">
        <v>125</v>
      </c>
      <c r="CQ33" s="76">
        <f>IFERROR(SUMIFS($J$11:$J$130,$CG$11:$CG$130,1,$C$11:$C$130,1,$K$11:$K$130,"Unpaid"),"")</f>
        <v>550</v>
      </c>
      <c r="CS33" s="77" t="s">
        <v>129</v>
      </c>
      <c r="CT33" s="78">
        <f>IFERROR(IF(CT32&lt;1,1-CT32,0),"")</f>
        <v>0.16616314199395765</v>
      </c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2" t="s">
        <v>110</v>
      </c>
      <c r="DG33" s="12">
        <v>21</v>
      </c>
      <c r="DH33" s="12"/>
      <c r="DI33" s="12"/>
      <c r="DJ33" s="11"/>
    </row>
    <row r="34" spans="2:114" ht="15" customHeight="1" x14ac:dyDescent="0.25">
      <c r="B34" s="59">
        <v>2</v>
      </c>
      <c r="C34" s="59">
        <f>IFERROR(IF(INDEX(Bills!$C$6:$C$15,B34,1)="",0,1),"")</f>
        <v>1</v>
      </c>
      <c r="D34" s="227" t="str">
        <f>IFERROR(IF($C34=1,INDEX(Bills!$B$6:$AB$15,$B34,D$9),""),"")</f>
        <v>Utilities</v>
      </c>
      <c r="E34" s="227" t="str">
        <f>IFERROR(IF($C34=1,INDEX(Bills!$B$6:$AB$15,$B34,E$9),""),"")</f>
        <v>Water</v>
      </c>
      <c r="F34" s="227">
        <f t="array" ref="F34">IFERROR(IF($C34=1, INDEX($DG$13:$DG$43, MATCH(INDEX(Bills!$B$6:$AB$15, $B34, F$9), $DF$13:$DF$43, 0)), ""), "")</f>
        <v>5</v>
      </c>
      <c r="G34" s="227" t="str">
        <f t="array" ref="G34">IFERROR(IF($C34=1,INDEX($CV$14:$CV$25,IF(MOD(ROW(A24),12)=0,12,MOD(ROW(A24),12)),1),""),"")</f>
        <v>December</v>
      </c>
      <c r="H34" s="227">
        <f t="array" ref="H34">IFERROR(IF($C34=1,YEAR(INDEX($CU$14:$CU$25,IF(MOD(ROW(A24),12)=0,12,MOD(ROW(A24),12)),1)),""),"")</f>
        <v>2024</v>
      </c>
      <c r="I34" s="227" t="str">
        <f t="array" ref="I34">IFERROR(IF($C34=1,INDEX($CW$14:$CW$25,IF(MOD(ROW(A24),12)=0,12,MOD(ROW(A24),12)),1),""),"")</f>
        <v>Dec-2024</v>
      </c>
      <c r="J34" s="227">
        <f t="array" ref="J34">IFERROR(IF($C34=1,INDEX(Bills!$B$6:$AB$15,B34,MATCH(INDEX($CW$14:$CW$25,IF(MOD(ROW(A24),12)=0,12,MOD(ROW(A24),12)),1),Bills!$E$5:$AB$5,0)+3),""),"")</f>
        <v>30</v>
      </c>
      <c r="K34" s="227" t="str">
        <f t="array" ref="K34">IFERROR(IF($C34=1,IF(INDEX(Bills!$B$6:$AB$15,B34,MATCH(INDEX($CW$14:$CW$25,IF(MOD(ROW(A24),12)=0,12,MOD(ROW(A24),12)),1),Bills!$E$5:$AB$5,0)+4)=$DM$13,"Paid","Unpaid"),""),"")</f>
        <v>Paid</v>
      </c>
      <c r="L34" s="12">
        <f t="shared" si="4"/>
        <v>12</v>
      </c>
      <c r="M34" s="12">
        <f t="shared" si="5"/>
        <v>5</v>
      </c>
      <c r="N34" s="228">
        <f t="shared" si="2"/>
        <v>45631</v>
      </c>
      <c r="O34" s="12" t="str">
        <f>IFERROR(IF(C34&lt;&gt;1,"",IF(Menu!$I$13="",IF(OR(Calendar!$I$7="",Calendar!$I$7=$CM$17),E34,IF(Calendar!$I$7=$CM$18,E34 &amp; " - " &amp;J34,D34 &amp; " - " &amp;J34)),IF(OR(Calendar!$I$7="",Calendar!$I$7=$CM$17),E34,IF(Calendar!$I$7=$CM$18,E34 &amp; " - " &amp;Menu!$I$13 &amp;J34,D34 &amp; " - " &amp;Menu!$I$13  &amp;J34)))),"")</f>
        <v>Utilities - $30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79">
        <f>IF(OR(Dashboard!$D$7="",Dashboard!$D$7="ALL"),1,IF(Dashboard!$D$7=I34,1,0))</f>
        <v>1</v>
      </c>
      <c r="CF34" s="80">
        <f>IF(OR(Dashboard!$G$7="",Dashboard!$G$7="ALL"),1,IF(Dashboard!$G$7=Calc!D34,1,0))</f>
        <v>1</v>
      </c>
      <c r="CG34" s="14">
        <f t="shared" si="6"/>
        <v>1</v>
      </c>
      <c r="CH34" s="79">
        <f>IF(OR(Calendar!$I$5="",Calendar!$I$5="ALL"),1,IF(Calendar!$I$5=Calc!D34,1,0))</f>
        <v>1</v>
      </c>
      <c r="CI34" s="11"/>
      <c r="CJ34" s="12">
        <v>5</v>
      </c>
      <c r="CK34" s="11"/>
      <c r="CL34" s="11"/>
      <c r="CM34" s="11"/>
      <c r="CN34" s="11"/>
      <c r="CO34" s="11"/>
      <c r="CP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2" t="s">
        <v>111</v>
      </c>
      <c r="DG34" s="12">
        <v>22</v>
      </c>
      <c r="DH34" s="12"/>
      <c r="DI34" s="12"/>
      <c r="DJ34" s="11"/>
    </row>
    <row r="35" spans="2:114" ht="15" customHeight="1" x14ac:dyDescent="0.25">
      <c r="B35" s="59">
        <v>3</v>
      </c>
      <c r="C35" s="59">
        <f>IFERROR(IF(INDEX(Bills!$C$6:$C$15,B35,1)="",0,1),"")</f>
        <v>1</v>
      </c>
      <c r="D35" s="227" t="str">
        <f>IFERROR(IF($C35=1,INDEX(Bills!$B$6:$AB$15,$B35,D$9),""),"")</f>
        <v>Utilities</v>
      </c>
      <c r="E35" s="227" t="str">
        <f>IFERROR(IF($C35=1,INDEX(Bills!$B$6:$AB$15,$B35,E$9),""),"")</f>
        <v>Gas</v>
      </c>
      <c r="F35" s="227">
        <f t="array" ref="F35">IFERROR(IF($C35=1, INDEX($DG$13:$DG$43, MATCH(INDEX(Bills!$B$6:$AB$15, $B35, F$9), $DF$13:$DF$43, 0)), ""), "")</f>
        <v>7</v>
      </c>
      <c r="G35" s="227" t="str">
        <f t="array" ref="G35">IFERROR(IF($C35=1,INDEX($CV$14:$CV$25,IF(MOD(ROW(A25),12)=0,12,MOD(ROW(A25),12)),1),""),"")</f>
        <v>January</v>
      </c>
      <c r="H35" s="227">
        <f t="array" ref="H35">IFERROR(IF($C35=1,YEAR(INDEX($CU$14:$CU$25,IF(MOD(ROW(A25),12)=0,12,MOD(ROW(A25),12)),1)),""),"")</f>
        <v>2024</v>
      </c>
      <c r="I35" s="227" t="str">
        <f t="array" ref="I35">IFERROR(IF($C35=1,INDEX($CW$14:$CW$25,IF(MOD(ROW(A25),12)=0,12,MOD(ROW(A25),12)),1),""),"")</f>
        <v>Jan-2024</v>
      </c>
      <c r="J35" s="227">
        <f t="array" ref="J35">IFERROR(IF($C35=1,INDEX(Bills!$B$6:$AB$15,B35,MATCH(INDEX($CW$14:$CW$25,IF(MOD(ROW(A25),12)=0,12,MOD(ROW(A25),12)),1),Bills!$E$5:$AB$5,0)+3),""),"")</f>
        <v>50</v>
      </c>
      <c r="K35" s="227" t="str">
        <f t="array" ref="K35">IFERROR(IF($C35=1,IF(INDEX(Bills!$B$6:$AB$15,B35,MATCH(INDEX($CW$14:$CW$25,IF(MOD(ROW(A25),12)=0,12,MOD(ROW(A25),12)),1),Bills!$E$5:$AB$5,0)+4)=$DM$13,"Paid","Unpaid"),""),"")</f>
        <v>Paid</v>
      </c>
      <c r="L35" s="12">
        <f t="shared" si="4"/>
        <v>1</v>
      </c>
      <c r="M35" s="12">
        <f t="shared" si="5"/>
        <v>7</v>
      </c>
      <c r="N35" s="228">
        <f t="shared" si="2"/>
        <v>45298</v>
      </c>
      <c r="O35" s="12" t="str">
        <f>IFERROR(IF(C35&lt;&gt;1,"",IF(Menu!$I$13="",IF(OR(Calendar!$I$7="",Calendar!$I$7=$CM$17),E35,IF(Calendar!$I$7=$CM$18,E35 &amp; " - " &amp;J35,D35 &amp; " - " &amp;J35)),IF(OR(Calendar!$I$7="",Calendar!$I$7=$CM$17),E35,IF(Calendar!$I$7=$CM$18,E35 &amp; " - " &amp;Menu!$I$13 &amp;J35,D35 &amp; " - " &amp;Menu!$I$13  &amp;J35)))),"")</f>
        <v>Utilities - $50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79">
        <f>IF(OR(Dashboard!$D$7="",Dashboard!$D$7="ALL"),1,IF(Dashboard!$D$7=I35,1,0))</f>
        <v>1</v>
      </c>
      <c r="CF35" s="80">
        <f>IF(OR(Dashboard!$G$7="",Dashboard!$G$7="ALL"),1,IF(Dashboard!$G$7=Calc!D35,1,0))</f>
        <v>1</v>
      </c>
      <c r="CG35" s="14">
        <f t="shared" si="6"/>
        <v>1</v>
      </c>
      <c r="CH35" s="79">
        <f>IF(OR(Calendar!$I$5="",Calendar!$I$5="ALL"),1,IF(Calendar!$I$5=Calc!D35,1,0))</f>
        <v>1</v>
      </c>
      <c r="CI35" s="11"/>
      <c r="CJ35" s="12">
        <v>6</v>
      </c>
      <c r="CK35" s="11"/>
      <c r="CL35" s="11"/>
      <c r="CM35" s="11"/>
      <c r="CN35" s="11"/>
      <c r="CP35" s="11"/>
      <c r="CQ35" s="226" t="str">
        <f>CW14</f>
        <v>Jan-2024</v>
      </c>
      <c r="CR35" s="226" t="str">
        <f>CW15</f>
        <v>Feb-2024</v>
      </c>
      <c r="CS35" s="226" t="str">
        <f>CW16</f>
        <v>Mar-2024</v>
      </c>
      <c r="CT35" s="226" t="str">
        <f>CW17</f>
        <v>Apr-2024</v>
      </c>
      <c r="CU35" s="226" t="str">
        <f>CW18</f>
        <v>May-2024</v>
      </c>
      <c r="CV35" s="226" t="str">
        <f>CW19</f>
        <v>Jun-2024</v>
      </c>
      <c r="CW35" s="226" t="str">
        <f>CW20</f>
        <v>Jul-2024</v>
      </c>
      <c r="CX35" s="226" t="str">
        <f>CW21</f>
        <v>Aug-2024</v>
      </c>
      <c r="CY35" s="226" t="str">
        <f>CW22</f>
        <v>Sep-2024</v>
      </c>
      <c r="CZ35" s="226" t="str">
        <f>CW23</f>
        <v>Oct-2024</v>
      </c>
      <c r="DA35" s="226" t="str">
        <f>CW24</f>
        <v>Nov-2024</v>
      </c>
      <c r="DB35" s="226" t="str">
        <f>CW25</f>
        <v>Dec-2024</v>
      </c>
      <c r="DD35" s="11"/>
      <c r="DE35" s="11"/>
      <c r="DF35" s="12" t="s">
        <v>112</v>
      </c>
      <c r="DG35" s="12">
        <v>23</v>
      </c>
      <c r="DH35" s="12"/>
      <c r="DI35" s="12"/>
      <c r="DJ35" s="11"/>
    </row>
    <row r="36" spans="2:114" ht="15" customHeight="1" x14ac:dyDescent="0.25">
      <c r="B36" s="59">
        <v>3</v>
      </c>
      <c r="C36" s="59">
        <f>IFERROR(IF(INDEX(Bills!$C$6:$C$15,B36,1)="",0,1),"")</f>
        <v>1</v>
      </c>
      <c r="D36" s="227" t="str">
        <f>IFERROR(IF($C36=1,INDEX(Bills!$B$6:$AB$15,$B36,D$9),""),"")</f>
        <v>Utilities</v>
      </c>
      <c r="E36" s="227" t="str">
        <f>IFERROR(IF($C36=1,INDEX(Bills!$B$6:$AB$15,$B36,E$9),""),"")</f>
        <v>Gas</v>
      </c>
      <c r="F36" s="227">
        <f t="array" ref="F36">IFERROR(IF($C36=1, INDEX($DG$13:$DG$43, MATCH(INDEX(Bills!$B$6:$AB$15, $B36, F$9), $DF$13:$DF$43, 0)), ""), "")</f>
        <v>7</v>
      </c>
      <c r="G36" s="227" t="str">
        <f t="array" ref="G36">IFERROR(IF($C36=1,INDEX($CV$14:$CV$25,IF(MOD(ROW(A26),12)=0,12,MOD(ROW(A26),12)),1),""),"")</f>
        <v>February</v>
      </c>
      <c r="H36" s="227">
        <f t="array" ref="H36">IFERROR(IF($C36=1,YEAR(INDEX($CU$14:$CU$25,IF(MOD(ROW(A26),12)=0,12,MOD(ROW(A26),12)),1)),""),"")</f>
        <v>2024</v>
      </c>
      <c r="I36" s="227" t="str">
        <f t="array" ref="I36">IFERROR(IF($C36=1,INDEX($CW$14:$CW$25,IF(MOD(ROW(A26),12)=0,12,MOD(ROW(A26),12)),1),""),"")</f>
        <v>Feb-2024</v>
      </c>
      <c r="J36" s="227">
        <f t="array" ref="J36">IFERROR(IF($C36=1,INDEX(Bills!$B$6:$AB$15,B36,MATCH(INDEX($CW$14:$CW$25,IF(MOD(ROW(A26),12)=0,12,MOD(ROW(A26),12)),1),Bills!$E$5:$AB$5,0)+3),""),"")</f>
        <v>50</v>
      </c>
      <c r="K36" s="227" t="str">
        <f t="array" ref="K36">IFERROR(IF($C36=1,IF(INDEX(Bills!$B$6:$AB$15,B36,MATCH(INDEX($CW$14:$CW$25,IF(MOD(ROW(A26),12)=0,12,MOD(ROW(A26),12)),1),Bills!$E$5:$AB$5,0)+4)=$DM$13,"Paid","Unpaid"),""),"")</f>
        <v>Paid</v>
      </c>
      <c r="L36" s="12">
        <f t="shared" si="4"/>
        <v>2</v>
      </c>
      <c r="M36" s="12">
        <f t="shared" si="5"/>
        <v>7</v>
      </c>
      <c r="N36" s="228">
        <f t="shared" si="2"/>
        <v>45329</v>
      </c>
      <c r="O36" s="12" t="str">
        <f>IFERROR(IF(C36&lt;&gt;1,"",IF(Menu!$I$13="",IF(OR(Calendar!$I$7="",Calendar!$I$7=$CM$17),E36,IF(Calendar!$I$7=$CM$18,E36 &amp; " - " &amp;J36,D36 &amp; " - " &amp;J36)),IF(OR(Calendar!$I$7="",Calendar!$I$7=$CM$17),E36,IF(Calendar!$I$7=$CM$18,E36 &amp; " - " &amp;Menu!$I$13 &amp;J36,D36 &amp; " - " &amp;Menu!$I$13  &amp;J36)))),"")</f>
        <v>Utilities - $50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79">
        <f>IF(OR(Dashboard!$D$7="",Dashboard!$D$7="ALL"),1,IF(Dashboard!$D$7=I36,1,0))</f>
        <v>1</v>
      </c>
      <c r="CF36" s="80">
        <f>IF(OR(Dashboard!$G$7="",Dashboard!$G$7="ALL"),1,IF(Dashboard!$G$7=Calc!D36,1,0))</f>
        <v>1</v>
      </c>
      <c r="CG36" s="14">
        <f t="shared" si="6"/>
        <v>1</v>
      </c>
      <c r="CH36" s="79">
        <f>IF(OR(Calendar!$I$5="",Calendar!$I$5="ALL"),1,IF(Calendar!$I$5=Calc!D36,1,0))</f>
        <v>1</v>
      </c>
      <c r="CI36" s="11"/>
      <c r="CJ36" s="12">
        <v>7</v>
      </c>
      <c r="CK36" s="11"/>
      <c r="CL36" s="11"/>
      <c r="CM36" s="11"/>
      <c r="CN36" s="11"/>
      <c r="CP36" s="226" t="s">
        <v>125</v>
      </c>
      <c r="CQ36" s="76">
        <f t="shared" ref="CQ36:DB36" si="13">SUMIFS($J$11:$J$130,$K$11:$K$130,"Unpaid",$I$11:$I$130,CQ$35,$CF$11:$CF$130,1)</f>
        <v>120</v>
      </c>
      <c r="CR36" s="76">
        <f t="shared" si="13"/>
        <v>0</v>
      </c>
      <c r="CS36" s="76">
        <f t="shared" si="13"/>
        <v>0</v>
      </c>
      <c r="CT36" s="76">
        <f t="shared" si="13"/>
        <v>80</v>
      </c>
      <c r="CU36" s="76">
        <f t="shared" si="13"/>
        <v>120</v>
      </c>
      <c r="CV36" s="76">
        <f t="shared" si="13"/>
        <v>0</v>
      </c>
      <c r="CW36" s="76">
        <f t="shared" si="13"/>
        <v>0</v>
      </c>
      <c r="CX36" s="76">
        <f t="shared" si="13"/>
        <v>85</v>
      </c>
      <c r="CY36" s="76">
        <f t="shared" si="13"/>
        <v>120</v>
      </c>
      <c r="CZ36" s="76">
        <f t="shared" si="13"/>
        <v>0</v>
      </c>
      <c r="DA36" s="76">
        <f t="shared" si="13"/>
        <v>15</v>
      </c>
      <c r="DB36" s="76">
        <f t="shared" si="13"/>
        <v>10</v>
      </c>
      <c r="DD36" s="11"/>
      <c r="DE36" s="11"/>
      <c r="DF36" s="12" t="s">
        <v>113</v>
      </c>
      <c r="DG36" s="12">
        <v>24</v>
      </c>
      <c r="DH36" s="12"/>
      <c r="DI36" s="12"/>
      <c r="DJ36" s="11"/>
    </row>
    <row r="37" spans="2:114" ht="15" customHeight="1" x14ac:dyDescent="0.25">
      <c r="B37" s="59">
        <v>3</v>
      </c>
      <c r="C37" s="59">
        <f>IFERROR(IF(INDEX(Bills!$C$6:$C$15,B37,1)="",0,1),"")</f>
        <v>1</v>
      </c>
      <c r="D37" s="227" t="str">
        <f>IFERROR(IF($C37=1,INDEX(Bills!$B$6:$AB$15,$B37,D$9),""),"")</f>
        <v>Utilities</v>
      </c>
      <c r="E37" s="227" t="str">
        <f>IFERROR(IF($C37=1,INDEX(Bills!$B$6:$AB$15,$B37,E$9),""),"")</f>
        <v>Gas</v>
      </c>
      <c r="F37" s="227">
        <f t="array" ref="F37">IFERROR(IF($C37=1, INDEX($DG$13:$DG$43, MATCH(INDEX(Bills!$B$6:$AB$15, $B37, F$9), $DF$13:$DF$43, 0)), ""), "")</f>
        <v>7</v>
      </c>
      <c r="G37" s="227" t="str">
        <f t="array" ref="G37">IFERROR(IF($C37=1,INDEX($CV$14:$CV$25,IF(MOD(ROW(A27),12)=0,12,MOD(ROW(A27),12)),1),""),"")</f>
        <v>March</v>
      </c>
      <c r="H37" s="227">
        <f t="array" ref="H37">IFERROR(IF($C37=1,YEAR(INDEX($CU$14:$CU$25,IF(MOD(ROW(A27),12)=0,12,MOD(ROW(A27),12)),1)),""),"")</f>
        <v>2024</v>
      </c>
      <c r="I37" s="227" t="str">
        <f t="array" ref="I37">IFERROR(IF($C37=1,INDEX($CW$14:$CW$25,IF(MOD(ROW(A27),12)=0,12,MOD(ROW(A27),12)),1),""),"")</f>
        <v>Mar-2024</v>
      </c>
      <c r="J37" s="227">
        <f t="array" ref="J37">IFERROR(IF($C37=1,INDEX(Bills!$B$6:$AB$15,B37,MATCH(INDEX($CW$14:$CW$25,IF(MOD(ROW(A27),12)=0,12,MOD(ROW(A27),12)),1),Bills!$E$5:$AB$5,0)+3),""),"")</f>
        <v>50</v>
      </c>
      <c r="K37" s="227" t="str">
        <f t="array" ref="K37">IFERROR(IF($C37=1,IF(INDEX(Bills!$B$6:$AB$15,B37,MATCH(INDEX($CW$14:$CW$25,IF(MOD(ROW(A27),12)=0,12,MOD(ROW(A27),12)),1),Bills!$E$5:$AB$5,0)+4)=$DM$13,"Paid","Unpaid"),""),"")</f>
        <v>Paid</v>
      </c>
      <c r="L37" s="12">
        <f t="shared" si="4"/>
        <v>3</v>
      </c>
      <c r="M37" s="12">
        <f t="shared" si="5"/>
        <v>7</v>
      </c>
      <c r="N37" s="228">
        <f t="shared" si="2"/>
        <v>45358</v>
      </c>
      <c r="O37" s="12" t="str">
        <f>IFERROR(IF(C37&lt;&gt;1,"",IF(Menu!$I$13="",IF(OR(Calendar!$I$7="",Calendar!$I$7=$CM$17),E37,IF(Calendar!$I$7=$CM$18,E37 &amp; " - " &amp;J37,D37 &amp; " - " &amp;J37)),IF(OR(Calendar!$I$7="",Calendar!$I$7=$CM$17),E37,IF(Calendar!$I$7=$CM$18,E37 &amp; " - " &amp;Menu!$I$13 &amp;J37,D37 &amp; " - " &amp;Menu!$I$13  &amp;J37)))),"")</f>
        <v>Utilities - $50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79">
        <f>IF(OR(Dashboard!$D$7="",Dashboard!$D$7="ALL"),1,IF(Dashboard!$D$7=I37,1,0))</f>
        <v>1</v>
      </c>
      <c r="CF37" s="80">
        <f>IF(OR(Dashboard!$G$7="",Dashboard!$G$7="ALL"),1,IF(Dashboard!$G$7=Calc!D37,1,0))</f>
        <v>1</v>
      </c>
      <c r="CG37" s="14">
        <f t="shared" si="6"/>
        <v>1</v>
      </c>
      <c r="CH37" s="79">
        <f>IF(OR(Calendar!$I$5="",Calendar!$I$5="ALL"),1,IF(Calendar!$I$5=Calc!D37,1,0))</f>
        <v>1</v>
      </c>
      <c r="CI37" s="11"/>
      <c r="CJ37" s="12">
        <v>8</v>
      </c>
      <c r="CK37" s="11"/>
      <c r="CL37" s="11"/>
      <c r="CM37" s="11"/>
      <c r="CN37" s="11"/>
      <c r="CP37" s="226" t="s">
        <v>126</v>
      </c>
      <c r="CQ37" s="76">
        <f t="shared" ref="CQ37:DB37" si="14">SUMIFS($J$11:$J$130,$K$11:$K$130,"Paid",$I$11:$I$130,CQ$35,$CF$11:$CF$130,1)</f>
        <v>145</v>
      </c>
      <c r="CR37" s="76">
        <f t="shared" si="14"/>
        <v>275</v>
      </c>
      <c r="CS37" s="76">
        <f t="shared" si="14"/>
        <v>265</v>
      </c>
      <c r="CT37" s="76">
        <f t="shared" si="14"/>
        <v>195</v>
      </c>
      <c r="CU37" s="76">
        <f t="shared" si="14"/>
        <v>145</v>
      </c>
      <c r="CV37" s="76">
        <f t="shared" si="14"/>
        <v>275</v>
      </c>
      <c r="CW37" s="76">
        <f t="shared" si="14"/>
        <v>265</v>
      </c>
      <c r="CX37" s="76">
        <f t="shared" si="14"/>
        <v>180</v>
      </c>
      <c r="CY37" s="76">
        <f t="shared" si="14"/>
        <v>145</v>
      </c>
      <c r="CZ37" s="76">
        <f t="shared" si="14"/>
        <v>365</v>
      </c>
      <c r="DA37" s="76">
        <f t="shared" si="14"/>
        <v>250</v>
      </c>
      <c r="DB37" s="76">
        <f t="shared" si="14"/>
        <v>255</v>
      </c>
      <c r="DD37" s="11"/>
      <c r="DE37" s="11"/>
      <c r="DF37" s="12" t="s">
        <v>114</v>
      </c>
      <c r="DG37" s="12">
        <v>25</v>
      </c>
      <c r="DH37" s="12"/>
      <c r="DI37" s="12"/>
      <c r="DJ37" s="11"/>
    </row>
    <row r="38" spans="2:114" ht="15" customHeight="1" x14ac:dyDescent="0.25">
      <c r="B38" s="59">
        <v>3</v>
      </c>
      <c r="C38" s="59">
        <f>IFERROR(IF(INDEX(Bills!$C$6:$C$15,B38,1)="",0,1),"")</f>
        <v>1</v>
      </c>
      <c r="D38" s="227" t="str">
        <f>IFERROR(IF($C38=1,INDEX(Bills!$B$6:$AB$15,$B38,D$9),""),"")</f>
        <v>Utilities</v>
      </c>
      <c r="E38" s="227" t="str">
        <f>IFERROR(IF($C38=1,INDEX(Bills!$B$6:$AB$15,$B38,E$9),""),"")</f>
        <v>Gas</v>
      </c>
      <c r="F38" s="227">
        <f t="array" ref="F38">IFERROR(IF($C38=1, INDEX($DG$13:$DG$43, MATCH(INDEX(Bills!$B$6:$AB$15, $B38, F$9), $DF$13:$DF$43, 0)), ""), "")</f>
        <v>7</v>
      </c>
      <c r="G38" s="227" t="str">
        <f t="array" ref="G38">IFERROR(IF($C38=1,INDEX($CV$14:$CV$25,IF(MOD(ROW(A28),12)=0,12,MOD(ROW(A28),12)),1),""),"")</f>
        <v>April</v>
      </c>
      <c r="H38" s="227">
        <f t="array" ref="H38">IFERROR(IF($C38=1,YEAR(INDEX($CU$14:$CU$25,IF(MOD(ROW(A28),12)=0,12,MOD(ROW(A28),12)),1)),""),"")</f>
        <v>2024</v>
      </c>
      <c r="I38" s="227" t="str">
        <f t="array" ref="I38">IFERROR(IF($C38=1,INDEX($CW$14:$CW$25,IF(MOD(ROW(A28),12)=0,12,MOD(ROW(A28),12)),1),""),"")</f>
        <v>Apr-2024</v>
      </c>
      <c r="J38" s="227">
        <f t="array" ref="J38">IFERROR(IF($C38=1,INDEX(Bills!$B$6:$AB$15,B38,MATCH(INDEX($CW$14:$CW$25,IF(MOD(ROW(A28),12)=0,12,MOD(ROW(A28),12)),1),Bills!$E$5:$AB$5,0)+3),""),"")</f>
        <v>50</v>
      </c>
      <c r="K38" s="227" t="str">
        <f t="array" ref="K38">IFERROR(IF($C38=1,IF(INDEX(Bills!$B$6:$AB$15,B38,MATCH(INDEX($CW$14:$CW$25,IF(MOD(ROW(A28),12)=0,12,MOD(ROW(A28),12)),1),Bills!$E$5:$AB$5,0)+4)=$DM$13,"Paid","Unpaid"),""),"")</f>
        <v>Unpaid</v>
      </c>
      <c r="L38" s="12">
        <f t="shared" si="4"/>
        <v>4</v>
      </c>
      <c r="M38" s="12">
        <f t="shared" si="5"/>
        <v>7</v>
      </c>
      <c r="N38" s="228">
        <f t="shared" si="2"/>
        <v>45389</v>
      </c>
      <c r="O38" s="12" t="str">
        <f>IFERROR(IF(C38&lt;&gt;1,"",IF(Menu!$I$13="",IF(OR(Calendar!$I$7="",Calendar!$I$7=$CM$17),E38,IF(Calendar!$I$7=$CM$18,E38 &amp; " - " &amp;J38,D38 &amp; " - " &amp;J38)),IF(OR(Calendar!$I$7="",Calendar!$I$7=$CM$17),E38,IF(Calendar!$I$7=$CM$18,E38 &amp; " - " &amp;Menu!$I$13 &amp;J38,D38 &amp; " - " &amp;Menu!$I$13  &amp;J38)))),"")</f>
        <v>Utilities - $50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79">
        <f>IF(OR(Dashboard!$D$7="",Dashboard!$D$7="ALL"),1,IF(Dashboard!$D$7=I38,1,0))</f>
        <v>1</v>
      </c>
      <c r="CF38" s="80">
        <f>IF(OR(Dashboard!$G$7="",Dashboard!$G$7="ALL"),1,IF(Dashboard!$G$7=Calc!D38,1,0))</f>
        <v>1</v>
      </c>
      <c r="CG38" s="14">
        <f t="shared" si="6"/>
        <v>1</v>
      </c>
      <c r="CH38" s="79">
        <f>IF(OR(Calendar!$I$5="",Calendar!$I$5="ALL"),1,IF(Calendar!$I$5=Calc!D38,1,0))</f>
        <v>1</v>
      </c>
      <c r="CI38" s="11"/>
      <c r="CJ38" s="12">
        <v>9</v>
      </c>
      <c r="CK38" s="11"/>
      <c r="CL38" s="11"/>
      <c r="CM38" s="11"/>
      <c r="CN38" s="11"/>
      <c r="CO38" s="11"/>
      <c r="CP38" s="226" t="s">
        <v>127</v>
      </c>
      <c r="CQ38" s="76">
        <f>SUM(CQ36:CQ37)</f>
        <v>265</v>
      </c>
      <c r="CR38" s="76">
        <f t="shared" ref="CR38:DA38" si="15">SUM(CR36:CR37)</f>
        <v>275</v>
      </c>
      <c r="CS38" s="76">
        <f t="shared" si="15"/>
        <v>265</v>
      </c>
      <c r="CT38" s="76">
        <f t="shared" si="15"/>
        <v>275</v>
      </c>
      <c r="CU38" s="76">
        <f t="shared" si="15"/>
        <v>265</v>
      </c>
      <c r="CV38" s="76">
        <f t="shared" si="15"/>
        <v>275</v>
      </c>
      <c r="CW38" s="76">
        <f t="shared" si="15"/>
        <v>265</v>
      </c>
      <c r="CX38" s="76">
        <f t="shared" si="15"/>
        <v>265</v>
      </c>
      <c r="CY38" s="76">
        <f t="shared" si="15"/>
        <v>265</v>
      </c>
      <c r="CZ38" s="76">
        <f t="shared" si="15"/>
        <v>365</v>
      </c>
      <c r="DA38" s="76">
        <f t="shared" si="15"/>
        <v>265</v>
      </c>
      <c r="DB38" s="76">
        <f>SUM(DB36:DB37)</f>
        <v>265</v>
      </c>
      <c r="DD38" s="11"/>
      <c r="DE38" s="11"/>
      <c r="DF38" s="12" t="s">
        <v>115</v>
      </c>
      <c r="DG38" s="12">
        <v>26</v>
      </c>
      <c r="DH38" s="12"/>
      <c r="DI38" s="12"/>
      <c r="DJ38" s="11"/>
    </row>
    <row r="39" spans="2:114" ht="15" customHeight="1" x14ac:dyDescent="0.25">
      <c r="B39" s="59">
        <v>3</v>
      </c>
      <c r="C39" s="59">
        <f>IFERROR(IF(INDEX(Bills!$C$6:$C$15,B39,1)="",0,1),"")</f>
        <v>1</v>
      </c>
      <c r="D39" s="227" t="str">
        <f>IFERROR(IF($C39=1,INDEX(Bills!$B$6:$AB$15,$B39,D$9),""),"")</f>
        <v>Utilities</v>
      </c>
      <c r="E39" s="227" t="str">
        <f>IFERROR(IF($C39=1,INDEX(Bills!$B$6:$AB$15,$B39,E$9),""),"")</f>
        <v>Gas</v>
      </c>
      <c r="F39" s="227">
        <f t="array" ref="F39">IFERROR(IF($C39=1, INDEX($DG$13:$DG$43, MATCH(INDEX(Bills!$B$6:$AB$15, $B39, F$9), $DF$13:$DF$43, 0)), ""), "")</f>
        <v>7</v>
      </c>
      <c r="G39" s="227" t="str">
        <f t="array" ref="G39">IFERROR(IF($C39=1,INDEX($CV$14:$CV$25,IF(MOD(ROW(A29),12)=0,12,MOD(ROW(A29),12)),1),""),"")</f>
        <v>May</v>
      </c>
      <c r="H39" s="227">
        <f t="array" ref="H39">IFERROR(IF($C39=1,YEAR(INDEX($CU$14:$CU$25,IF(MOD(ROW(A29),12)=0,12,MOD(ROW(A29),12)),1)),""),"")</f>
        <v>2024</v>
      </c>
      <c r="I39" s="227" t="str">
        <f t="array" ref="I39">IFERROR(IF($C39=1,INDEX($CW$14:$CW$25,IF(MOD(ROW(A29),12)=0,12,MOD(ROW(A29),12)),1),""),"")</f>
        <v>May-2024</v>
      </c>
      <c r="J39" s="227">
        <f t="array" ref="J39">IFERROR(IF($C39=1,INDEX(Bills!$B$6:$AB$15,B39,MATCH(INDEX($CW$14:$CW$25,IF(MOD(ROW(A29),12)=0,12,MOD(ROW(A29),12)),1),Bills!$E$5:$AB$5,0)+3),""),"")</f>
        <v>50</v>
      </c>
      <c r="K39" s="227" t="str">
        <f t="array" ref="K39">IFERROR(IF($C39=1,IF(INDEX(Bills!$B$6:$AB$15,B39,MATCH(INDEX($CW$14:$CW$25,IF(MOD(ROW(A29),12)=0,12,MOD(ROW(A29),12)),1),Bills!$E$5:$AB$5,0)+4)=$DM$13,"Paid","Unpaid"),""),"")</f>
        <v>Paid</v>
      </c>
      <c r="L39" s="12">
        <f t="shared" si="4"/>
        <v>5</v>
      </c>
      <c r="M39" s="12">
        <f t="shared" si="5"/>
        <v>7</v>
      </c>
      <c r="N39" s="228">
        <f t="shared" si="2"/>
        <v>45419</v>
      </c>
      <c r="O39" s="12" t="str">
        <f>IFERROR(IF(C39&lt;&gt;1,"",IF(Menu!$I$13="",IF(OR(Calendar!$I$7="",Calendar!$I$7=$CM$17),E39,IF(Calendar!$I$7=$CM$18,E39 &amp; " - " &amp;J39,D39 &amp; " - " &amp;J39)),IF(OR(Calendar!$I$7="",Calendar!$I$7=$CM$17),E39,IF(Calendar!$I$7=$CM$18,E39 &amp; " - " &amp;Menu!$I$13 &amp;J39,D39 &amp; " - " &amp;Menu!$I$13  &amp;J39)))),"")</f>
        <v>Utilities - $50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79">
        <f>IF(OR(Dashboard!$D$7="",Dashboard!$D$7="ALL"),1,IF(Dashboard!$D$7=I39,1,0))</f>
        <v>1</v>
      </c>
      <c r="CF39" s="80">
        <f>IF(OR(Dashboard!$G$7="",Dashboard!$G$7="ALL"),1,IF(Dashboard!$G$7=Calc!D39,1,0))</f>
        <v>1</v>
      </c>
      <c r="CG39" s="14">
        <f t="shared" si="6"/>
        <v>1</v>
      </c>
      <c r="CH39" s="79">
        <f>IF(OR(Calendar!$I$5="",Calendar!$I$5="ALL"),1,IF(Calendar!$I$5=Calc!D39,1,0))</f>
        <v>1</v>
      </c>
      <c r="CI39" s="11"/>
      <c r="CJ39" s="12">
        <v>10</v>
      </c>
      <c r="CK39" s="11"/>
      <c r="CL39" s="11"/>
      <c r="CM39" s="11"/>
      <c r="CN39" s="11"/>
      <c r="CO39" s="11"/>
      <c r="CP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2" t="s">
        <v>116</v>
      </c>
      <c r="DG39" s="12">
        <v>27</v>
      </c>
      <c r="DH39" s="12"/>
      <c r="DI39" s="12"/>
      <c r="DJ39" s="11"/>
    </row>
    <row r="40" spans="2:114" ht="15" customHeight="1" x14ac:dyDescent="0.25">
      <c r="B40" s="59">
        <v>3</v>
      </c>
      <c r="C40" s="59">
        <f>IFERROR(IF(INDEX(Bills!$C$6:$C$15,B40,1)="",0,1),"")</f>
        <v>1</v>
      </c>
      <c r="D40" s="227" t="str">
        <f>IFERROR(IF($C40=1,INDEX(Bills!$B$6:$AB$15,$B40,D$9),""),"")</f>
        <v>Utilities</v>
      </c>
      <c r="E40" s="227" t="str">
        <f>IFERROR(IF($C40=1,INDEX(Bills!$B$6:$AB$15,$B40,E$9),""),"")</f>
        <v>Gas</v>
      </c>
      <c r="F40" s="227">
        <f t="array" ref="F40">IFERROR(IF($C40=1, INDEX($DG$13:$DG$43, MATCH(INDEX(Bills!$B$6:$AB$15, $B40, F$9), $DF$13:$DF$43, 0)), ""), "")</f>
        <v>7</v>
      </c>
      <c r="G40" s="227" t="str">
        <f t="array" ref="G40">IFERROR(IF($C40=1,INDEX($CV$14:$CV$25,IF(MOD(ROW(A30),12)=0,12,MOD(ROW(A30),12)),1),""),"")</f>
        <v>June</v>
      </c>
      <c r="H40" s="227">
        <f t="array" ref="H40">IFERROR(IF($C40=1,YEAR(INDEX($CU$14:$CU$25,IF(MOD(ROW(A30),12)=0,12,MOD(ROW(A30),12)),1)),""),"")</f>
        <v>2024</v>
      </c>
      <c r="I40" s="227" t="str">
        <f t="array" ref="I40">IFERROR(IF($C40=1,INDEX($CW$14:$CW$25,IF(MOD(ROW(A30),12)=0,12,MOD(ROW(A30),12)),1),""),"")</f>
        <v>Jun-2024</v>
      </c>
      <c r="J40" s="227">
        <f t="array" ref="J40">IFERROR(IF($C40=1,INDEX(Bills!$B$6:$AB$15,B40,MATCH(INDEX($CW$14:$CW$25,IF(MOD(ROW(A30),12)=0,12,MOD(ROW(A30),12)),1),Bills!$E$5:$AB$5,0)+3),""),"")</f>
        <v>50</v>
      </c>
      <c r="K40" s="227" t="str">
        <f t="array" ref="K40">IFERROR(IF($C40=1,IF(INDEX(Bills!$B$6:$AB$15,B40,MATCH(INDEX($CW$14:$CW$25,IF(MOD(ROW(A30),12)=0,12,MOD(ROW(A30),12)),1),Bills!$E$5:$AB$5,0)+4)=$DM$13,"Paid","Unpaid"),""),"")</f>
        <v>Paid</v>
      </c>
      <c r="L40" s="12">
        <f t="shared" si="4"/>
        <v>6</v>
      </c>
      <c r="M40" s="12">
        <f t="shared" si="5"/>
        <v>7</v>
      </c>
      <c r="N40" s="228">
        <f t="shared" si="2"/>
        <v>45450</v>
      </c>
      <c r="O40" s="12" t="str">
        <f>IFERROR(IF(C40&lt;&gt;1,"",IF(Menu!$I$13="",IF(OR(Calendar!$I$7="",Calendar!$I$7=$CM$17),E40,IF(Calendar!$I$7=$CM$18,E40 &amp; " - " &amp;J40,D40 &amp; " - " &amp;J40)),IF(OR(Calendar!$I$7="",Calendar!$I$7=$CM$17),E40,IF(Calendar!$I$7=$CM$18,E40 &amp; " - " &amp;Menu!$I$13 &amp;J40,D40 &amp; " - " &amp;Menu!$I$13  &amp;J40)))),"")</f>
        <v>Utilities - $50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79">
        <f>IF(OR(Dashboard!$D$7="",Dashboard!$D$7="ALL"),1,IF(Dashboard!$D$7=I40,1,0))</f>
        <v>1</v>
      </c>
      <c r="CF40" s="80">
        <f>IF(OR(Dashboard!$G$7="",Dashboard!$G$7="ALL"),1,IF(Dashboard!$G$7=Calc!D40,1,0))</f>
        <v>1</v>
      </c>
      <c r="CG40" s="14">
        <f t="shared" si="6"/>
        <v>1</v>
      </c>
      <c r="CH40" s="79">
        <f>IF(OR(Calendar!$I$5="",Calendar!$I$5="ALL"),1,IF(Calendar!$I$5=Calc!D40,1,0))</f>
        <v>1</v>
      </c>
      <c r="CI40" s="11"/>
      <c r="CJ40" s="12"/>
      <c r="CK40" s="11"/>
      <c r="CL40" s="11"/>
      <c r="CM40" s="11"/>
      <c r="CN40" s="11"/>
      <c r="CO40" s="11"/>
      <c r="CP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2" t="s">
        <v>117</v>
      </c>
      <c r="DG40" s="12">
        <v>28</v>
      </c>
      <c r="DH40" s="12"/>
      <c r="DI40" s="12"/>
      <c r="DJ40" s="11"/>
    </row>
    <row r="41" spans="2:114" ht="15" customHeight="1" x14ac:dyDescent="0.25">
      <c r="B41" s="59">
        <v>3</v>
      </c>
      <c r="C41" s="59">
        <f>IFERROR(IF(INDEX(Bills!$C$6:$C$15,B41,1)="",0,1),"")</f>
        <v>1</v>
      </c>
      <c r="D41" s="227" t="str">
        <f>IFERROR(IF($C41=1,INDEX(Bills!$B$6:$AB$15,$B41,D$9),""),"")</f>
        <v>Utilities</v>
      </c>
      <c r="E41" s="227" t="str">
        <f>IFERROR(IF($C41=1,INDEX(Bills!$B$6:$AB$15,$B41,E$9),""),"")</f>
        <v>Gas</v>
      </c>
      <c r="F41" s="227">
        <f t="array" ref="F41">IFERROR(IF($C41=1, INDEX($DG$13:$DG$43, MATCH(INDEX(Bills!$B$6:$AB$15, $B41, F$9), $DF$13:$DF$43, 0)), ""), "")</f>
        <v>7</v>
      </c>
      <c r="G41" s="227" t="str">
        <f t="array" ref="G41">IFERROR(IF($C41=1,INDEX($CV$14:$CV$25,IF(MOD(ROW(A31),12)=0,12,MOD(ROW(A31),12)),1),""),"")</f>
        <v>July</v>
      </c>
      <c r="H41" s="227">
        <f t="array" ref="H41">IFERROR(IF($C41=1,YEAR(INDEX($CU$14:$CU$25,IF(MOD(ROW(A31),12)=0,12,MOD(ROW(A31),12)),1)),""),"")</f>
        <v>2024</v>
      </c>
      <c r="I41" s="227" t="str">
        <f t="array" ref="I41">IFERROR(IF($C41=1,INDEX($CW$14:$CW$25,IF(MOD(ROW(A31),12)=0,12,MOD(ROW(A31),12)),1),""),"")</f>
        <v>Jul-2024</v>
      </c>
      <c r="J41" s="227">
        <f t="array" ref="J41">IFERROR(IF($C41=1,INDEX(Bills!$B$6:$AB$15,B41,MATCH(INDEX($CW$14:$CW$25,IF(MOD(ROW(A31),12)=0,12,MOD(ROW(A31),12)),1),Bills!$E$5:$AB$5,0)+3),""),"")</f>
        <v>50</v>
      </c>
      <c r="K41" s="227" t="str">
        <f t="array" ref="K41">IFERROR(IF($C41=1,IF(INDEX(Bills!$B$6:$AB$15,B41,MATCH(INDEX($CW$14:$CW$25,IF(MOD(ROW(A31),12)=0,12,MOD(ROW(A31),12)),1),Bills!$E$5:$AB$5,0)+4)=$DM$13,"Paid","Unpaid"),""),"")</f>
        <v>Paid</v>
      </c>
      <c r="L41" s="12">
        <f t="shared" si="4"/>
        <v>7</v>
      </c>
      <c r="M41" s="12">
        <f t="shared" si="5"/>
        <v>7</v>
      </c>
      <c r="N41" s="228">
        <f t="shared" si="2"/>
        <v>45480</v>
      </c>
      <c r="O41" s="12" t="str">
        <f>IFERROR(IF(C41&lt;&gt;1,"",IF(Menu!$I$13="",IF(OR(Calendar!$I$7="",Calendar!$I$7=$CM$17),E41,IF(Calendar!$I$7=$CM$18,E41 &amp; " - " &amp;J41,D41 &amp; " - " &amp;J41)),IF(OR(Calendar!$I$7="",Calendar!$I$7=$CM$17),E41,IF(Calendar!$I$7=$CM$18,E41 &amp; " - " &amp;Menu!$I$13 &amp;J41,D41 &amp; " - " &amp;Menu!$I$13  &amp;J41)))),"")</f>
        <v>Utilities - $50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79">
        <f>IF(OR(Dashboard!$D$7="",Dashboard!$D$7="ALL"),1,IF(Dashboard!$D$7=I41,1,0))</f>
        <v>1</v>
      </c>
      <c r="CF41" s="80">
        <f>IF(OR(Dashboard!$G$7="",Dashboard!$G$7="ALL"),1,IF(Dashboard!$G$7=Calc!D41,1,0))</f>
        <v>1</v>
      </c>
      <c r="CG41" s="14">
        <f t="shared" si="6"/>
        <v>1</v>
      </c>
      <c r="CH41" s="79">
        <f>IF(OR(Calendar!$I$5="",Calendar!$I$5="ALL"),1,IF(Calendar!$I$5=Calc!D41,1,0))</f>
        <v>1</v>
      </c>
      <c r="CI41" s="11"/>
      <c r="CJ41" s="233"/>
      <c r="CK41" s="11"/>
      <c r="CL41" s="11"/>
      <c r="CM41" s="11"/>
      <c r="CN41" s="11"/>
      <c r="CO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2" t="s">
        <v>118</v>
      </c>
      <c r="DG41" s="12">
        <v>29</v>
      </c>
      <c r="DH41" s="12"/>
      <c r="DI41" s="12"/>
      <c r="DJ41" s="11"/>
    </row>
    <row r="42" spans="2:114" ht="15" customHeight="1" x14ac:dyDescent="0.25">
      <c r="B42" s="59">
        <v>3</v>
      </c>
      <c r="C42" s="59">
        <f>IFERROR(IF(INDEX(Bills!$C$6:$C$15,B42,1)="",0,1),"")</f>
        <v>1</v>
      </c>
      <c r="D42" s="227" t="str">
        <f>IFERROR(IF($C42=1,INDEX(Bills!$B$6:$AB$15,$B42,D$9),""),"")</f>
        <v>Utilities</v>
      </c>
      <c r="E42" s="227" t="str">
        <f>IFERROR(IF($C42=1,INDEX(Bills!$B$6:$AB$15,$B42,E$9),""),"")</f>
        <v>Gas</v>
      </c>
      <c r="F42" s="227">
        <f t="array" ref="F42">IFERROR(IF($C42=1, INDEX($DG$13:$DG$43, MATCH(INDEX(Bills!$B$6:$AB$15, $B42, F$9), $DF$13:$DF$43, 0)), ""), "")</f>
        <v>7</v>
      </c>
      <c r="G42" s="227" t="str">
        <f t="array" ref="G42">IFERROR(IF($C42=1,INDEX($CV$14:$CV$25,IF(MOD(ROW(A32),12)=0,12,MOD(ROW(A32),12)),1),""),"")</f>
        <v>August</v>
      </c>
      <c r="H42" s="227">
        <f t="array" ref="H42">IFERROR(IF($C42=1,YEAR(INDEX($CU$14:$CU$25,IF(MOD(ROW(A32),12)=0,12,MOD(ROW(A32),12)),1)),""),"")</f>
        <v>2024</v>
      </c>
      <c r="I42" s="227" t="str">
        <f t="array" ref="I42">IFERROR(IF($C42=1,INDEX($CW$14:$CW$25,IF(MOD(ROW(A32),12)=0,12,MOD(ROW(A32),12)),1),""),"")</f>
        <v>Aug-2024</v>
      </c>
      <c r="J42" s="227">
        <f t="array" ref="J42">IFERROR(IF($C42=1,INDEX(Bills!$B$6:$AB$15,B42,MATCH(INDEX($CW$14:$CW$25,IF(MOD(ROW(A32),12)=0,12,MOD(ROW(A32),12)),1),Bills!$E$5:$AB$5,0)+3),""),"")</f>
        <v>50</v>
      </c>
      <c r="K42" s="227" t="str">
        <f t="array" ref="K42">IFERROR(IF($C42=1,IF(INDEX(Bills!$B$6:$AB$15,B42,MATCH(INDEX($CW$14:$CW$25,IF(MOD(ROW(A32),12)=0,12,MOD(ROW(A32),12)),1),Bills!$E$5:$AB$5,0)+4)=$DM$13,"Paid","Unpaid"),""),"")</f>
        <v>Unpaid</v>
      </c>
      <c r="L42" s="12">
        <f t="shared" si="4"/>
        <v>8</v>
      </c>
      <c r="M42" s="12">
        <f t="shared" si="5"/>
        <v>7</v>
      </c>
      <c r="N42" s="228">
        <f t="shared" si="2"/>
        <v>45511</v>
      </c>
      <c r="O42" s="12" t="str">
        <f>IFERROR(IF(C42&lt;&gt;1,"",IF(Menu!$I$13="",IF(OR(Calendar!$I$7="",Calendar!$I$7=$CM$17),E42,IF(Calendar!$I$7=$CM$18,E42 &amp; " - " &amp;J42,D42 &amp; " - " &amp;J42)),IF(OR(Calendar!$I$7="",Calendar!$I$7=$CM$17),E42,IF(Calendar!$I$7=$CM$18,E42 &amp; " - " &amp;Menu!$I$13 &amp;J42,D42 &amp; " - " &amp;Menu!$I$13  &amp;J42)))),"")</f>
        <v>Utilities - $50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79">
        <f>IF(OR(Dashboard!$D$7="",Dashboard!$D$7="ALL"),1,IF(Dashboard!$D$7=I42,1,0))</f>
        <v>1</v>
      </c>
      <c r="CF42" s="80">
        <f>IF(OR(Dashboard!$G$7="",Dashboard!$G$7="ALL"),1,IF(Dashboard!$G$7=Calc!D42,1,0))</f>
        <v>1</v>
      </c>
      <c r="CG42" s="14">
        <f t="shared" si="6"/>
        <v>1</v>
      </c>
      <c r="CH42" s="79">
        <f>IF(OR(Calendar!$I$5="",Calendar!$I$5="ALL"),1,IF(Calendar!$I$5=Calc!D42,1,0))</f>
        <v>1</v>
      </c>
      <c r="CI42" s="11"/>
      <c r="CJ42" s="12"/>
      <c r="CK42" s="11"/>
      <c r="CL42" s="11"/>
      <c r="CM42" s="11"/>
      <c r="CN42" s="11"/>
      <c r="CO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2" t="s">
        <v>119</v>
      </c>
      <c r="DG42" s="12">
        <v>30</v>
      </c>
      <c r="DH42" s="12"/>
      <c r="DI42" s="12"/>
      <c r="DJ42" s="11"/>
    </row>
    <row r="43" spans="2:114" ht="15" customHeight="1" x14ac:dyDescent="0.25">
      <c r="B43" s="59">
        <v>3</v>
      </c>
      <c r="C43" s="59">
        <f>IFERROR(IF(INDEX(Bills!$C$6:$C$15,B43,1)="",0,1),"")</f>
        <v>1</v>
      </c>
      <c r="D43" s="227" t="str">
        <f>IFERROR(IF($C43=1,INDEX(Bills!$B$6:$AB$15,$B43,D$9),""),"")</f>
        <v>Utilities</v>
      </c>
      <c r="E43" s="227" t="str">
        <f>IFERROR(IF($C43=1,INDEX(Bills!$B$6:$AB$15,$B43,E$9),""),"")</f>
        <v>Gas</v>
      </c>
      <c r="F43" s="227">
        <f t="array" ref="F43">IFERROR(IF($C43=1, INDEX($DG$13:$DG$43, MATCH(INDEX(Bills!$B$6:$AB$15, $B43, F$9), $DF$13:$DF$43, 0)), ""), "")</f>
        <v>7</v>
      </c>
      <c r="G43" s="227" t="str">
        <f t="array" ref="G43">IFERROR(IF($C43=1,INDEX($CV$14:$CV$25,IF(MOD(ROW(A33),12)=0,12,MOD(ROW(A33),12)),1),""),"")</f>
        <v>September</v>
      </c>
      <c r="H43" s="227">
        <f t="array" ref="H43">IFERROR(IF($C43=1,YEAR(INDEX($CU$14:$CU$25,IF(MOD(ROW(A33),12)=0,12,MOD(ROW(A33),12)),1)),""),"")</f>
        <v>2024</v>
      </c>
      <c r="I43" s="227" t="str">
        <f t="array" ref="I43">IFERROR(IF($C43=1,INDEX($CW$14:$CW$25,IF(MOD(ROW(A33),12)=0,12,MOD(ROW(A33),12)),1),""),"")</f>
        <v>Sep-2024</v>
      </c>
      <c r="J43" s="227">
        <f t="array" ref="J43">IFERROR(IF($C43=1,INDEX(Bills!$B$6:$AB$15,B43,MATCH(INDEX($CW$14:$CW$25,IF(MOD(ROW(A33),12)=0,12,MOD(ROW(A33),12)),1),Bills!$E$5:$AB$5,0)+3),""),"")</f>
        <v>50</v>
      </c>
      <c r="K43" s="227" t="str">
        <f t="array" ref="K43">IFERROR(IF($C43=1,IF(INDEX(Bills!$B$6:$AB$15,B43,MATCH(INDEX($CW$14:$CW$25,IF(MOD(ROW(A33),12)=0,12,MOD(ROW(A33),12)),1),Bills!$E$5:$AB$5,0)+4)=$DM$13,"Paid","Unpaid"),""),"")</f>
        <v>Paid</v>
      </c>
      <c r="L43" s="12">
        <f t="shared" si="4"/>
        <v>9</v>
      </c>
      <c r="M43" s="12">
        <f t="shared" si="5"/>
        <v>7</v>
      </c>
      <c r="N43" s="228">
        <f t="shared" si="2"/>
        <v>45542</v>
      </c>
      <c r="O43" s="12" t="str">
        <f>IFERROR(IF(C43&lt;&gt;1,"",IF(Menu!$I$13="",IF(OR(Calendar!$I$7="",Calendar!$I$7=$CM$17),E43,IF(Calendar!$I$7=$CM$18,E43 &amp; " - " &amp;J43,D43 &amp; " - " &amp;J43)),IF(OR(Calendar!$I$7="",Calendar!$I$7=$CM$17),E43,IF(Calendar!$I$7=$CM$18,E43 &amp; " - " &amp;Menu!$I$13 &amp;J43,D43 &amp; " - " &amp;Menu!$I$13  &amp;J43)))),"")</f>
        <v>Utilities - $50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79">
        <f>IF(OR(Dashboard!$D$7="",Dashboard!$D$7="ALL"),1,IF(Dashboard!$D$7=I43,1,0))</f>
        <v>1</v>
      </c>
      <c r="CF43" s="80">
        <f>IF(OR(Dashboard!$G$7="",Dashboard!$G$7="ALL"),1,IF(Dashboard!$G$7=Calc!D43,1,0))</f>
        <v>1</v>
      </c>
      <c r="CG43" s="14">
        <f t="shared" si="6"/>
        <v>1</v>
      </c>
      <c r="CH43" s="79">
        <f>IF(OR(Calendar!$I$5="",Calendar!$I$5="ALL"),1,IF(Calendar!$I$5=Calc!D43,1,0))</f>
        <v>1</v>
      </c>
      <c r="CI43" s="11"/>
      <c r="CJ43" s="12">
        <v>1</v>
      </c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2" t="s">
        <v>120</v>
      </c>
      <c r="DG43" s="12">
        <v>31</v>
      </c>
      <c r="DH43" s="12"/>
      <c r="DI43" s="12"/>
      <c r="DJ43" s="11"/>
    </row>
    <row r="44" spans="2:114" ht="15" customHeight="1" x14ac:dyDescent="0.25">
      <c r="B44" s="59">
        <v>3</v>
      </c>
      <c r="C44" s="59">
        <f>IFERROR(IF(INDEX(Bills!$C$6:$C$15,B44,1)="",0,1),"")</f>
        <v>1</v>
      </c>
      <c r="D44" s="227" t="str">
        <f>IFERROR(IF($C44=1,INDEX(Bills!$B$6:$AB$15,$B44,D$9),""),"")</f>
        <v>Utilities</v>
      </c>
      <c r="E44" s="227" t="str">
        <f>IFERROR(IF($C44=1,INDEX(Bills!$B$6:$AB$15,$B44,E$9),""),"")</f>
        <v>Gas</v>
      </c>
      <c r="F44" s="227">
        <f t="array" ref="F44">IFERROR(IF($C44=1, INDEX($DG$13:$DG$43, MATCH(INDEX(Bills!$B$6:$AB$15, $B44, F$9), $DF$13:$DF$43, 0)), ""), "")</f>
        <v>7</v>
      </c>
      <c r="G44" s="227" t="str">
        <f t="array" ref="G44">IFERROR(IF($C44=1,INDEX($CV$14:$CV$25,IF(MOD(ROW(A34),12)=0,12,MOD(ROW(A34),12)),1),""),"")</f>
        <v>October</v>
      </c>
      <c r="H44" s="227">
        <f t="array" ref="H44">IFERROR(IF($C44=1,YEAR(INDEX($CU$14:$CU$25,IF(MOD(ROW(A34),12)=0,12,MOD(ROW(A34),12)),1)),""),"")</f>
        <v>2024</v>
      </c>
      <c r="I44" s="227" t="str">
        <f t="array" ref="I44">IFERROR(IF($C44=1,INDEX($CW$14:$CW$25,IF(MOD(ROW(A34),12)=0,12,MOD(ROW(A34),12)),1),""),"")</f>
        <v>Oct-2024</v>
      </c>
      <c r="J44" s="227">
        <f t="array" ref="J44">IFERROR(IF($C44=1,INDEX(Bills!$B$6:$AB$15,B44,MATCH(INDEX($CW$14:$CW$25,IF(MOD(ROW(A34),12)=0,12,MOD(ROW(A34),12)),1),Bills!$E$5:$AB$5,0)+3),""),"")</f>
        <v>150</v>
      </c>
      <c r="K44" s="227" t="str">
        <f t="array" ref="K44">IFERROR(IF($C44=1,IF(INDEX(Bills!$B$6:$AB$15,B44,MATCH(INDEX($CW$14:$CW$25,IF(MOD(ROW(A34),12)=0,12,MOD(ROW(A34),12)),1),Bills!$E$5:$AB$5,0)+4)=$DM$13,"Paid","Unpaid"),""),"")</f>
        <v>Paid</v>
      </c>
      <c r="L44" s="12">
        <f t="shared" si="4"/>
        <v>10</v>
      </c>
      <c r="M44" s="12">
        <f t="shared" si="5"/>
        <v>7</v>
      </c>
      <c r="N44" s="228">
        <f t="shared" si="2"/>
        <v>45572</v>
      </c>
      <c r="O44" s="12" t="str">
        <f>IFERROR(IF(C44&lt;&gt;1,"",IF(Menu!$I$13="",IF(OR(Calendar!$I$7="",Calendar!$I$7=$CM$17),E44,IF(Calendar!$I$7=$CM$18,E44 &amp; " - " &amp;J44,D44 &amp; " - " &amp;J44)),IF(OR(Calendar!$I$7="",Calendar!$I$7=$CM$17),E44,IF(Calendar!$I$7=$CM$18,E44 &amp; " - " &amp;Menu!$I$13 &amp;J44,D44 &amp; " - " &amp;Menu!$I$13  &amp;J44)))),"")</f>
        <v>Utilities - $150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79">
        <f>IF(OR(Dashboard!$D$7="",Dashboard!$D$7="ALL"),1,IF(Dashboard!$D$7=I44,1,0))</f>
        <v>1</v>
      </c>
      <c r="CF44" s="80">
        <f>IF(OR(Dashboard!$G$7="",Dashboard!$G$7="ALL"),1,IF(Dashboard!$G$7=Calc!D44,1,0))</f>
        <v>1</v>
      </c>
      <c r="CG44" s="14">
        <f t="shared" si="6"/>
        <v>1</v>
      </c>
      <c r="CH44" s="79">
        <f>IF(OR(Calendar!$I$5="",Calendar!$I$5="ALL"),1,IF(Calendar!$I$5=Calc!D44,1,0))</f>
        <v>1</v>
      </c>
      <c r="CI44" s="11"/>
      <c r="CJ44" s="12">
        <v>2</v>
      </c>
      <c r="CK44" s="11"/>
      <c r="CL44" s="11"/>
      <c r="CM44" s="11"/>
      <c r="CN44" s="11"/>
      <c r="CO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52">
        <v>31</v>
      </c>
      <c r="DH44" s="52">
        <v>12</v>
      </c>
      <c r="DI44" s="52">
        <v>10</v>
      </c>
      <c r="DJ44" s="11"/>
    </row>
    <row r="45" spans="2:114" ht="15" customHeight="1" x14ac:dyDescent="0.25">
      <c r="B45" s="59">
        <v>3</v>
      </c>
      <c r="C45" s="59">
        <f>IFERROR(IF(INDEX(Bills!$C$6:$C$15,B45,1)="",0,1),"")</f>
        <v>1</v>
      </c>
      <c r="D45" s="227" t="str">
        <f>IFERROR(IF($C45=1,INDEX(Bills!$B$6:$AB$15,$B45,D$9),""),"")</f>
        <v>Utilities</v>
      </c>
      <c r="E45" s="227" t="str">
        <f>IFERROR(IF($C45=1,INDEX(Bills!$B$6:$AB$15,$B45,E$9),""),"")</f>
        <v>Gas</v>
      </c>
      <c r="F45" s="227">
        <f t="array" ref="F45">IFERROR(IF($C45=1, INDEX($DG$13:$DG$43, MATCH(INDEX(Bills!$B$6:$AB$15, $B45, F$9), $DF$13:$DF$43, 0)), ""), "")</f>
        <v>7</v>
      </c>
      <c r="G45" s="227" t="str">
        <f t="array" ref="G45">IFERROR(IF($C45=1,INDEX($CV$14:$CV$25,IF(MOD(ROW(A35),12)=0,12,MOD(ROW(A35),12)),1),""),"")</f>
        <v>November</v>
      </c>
      <c r="H45" s="227">
        <f t="array" ref="H45">IFERROR(IF($C45=1,YEAR(INDEX($CU$14:$CU$25,IF(MOD(ROW(A35),12)=0,12,MOD(ROW(A35),12)),1)),""),"")</f>
        <v>2024</v>
      </c>
      <c r="I45" s="227" t="str">
        <f t="array" ref="I45">IFERROR(IF($C45=1,INDEX($CW$14:$CW$25,IF(MOD(ROW(A35),12)=0,12,MOD(ROW(A35),12)),1),""),"")</f>
        <v>Nov-2024</v>
      </c>
      <c r="J45" s="227">
        <f t="array" ref="J45">IFERROR(IF($C45=1,INDEX(Bills!$B$6:$AB$15,B45,MATCH(INDEX($CW$14:$CW$25,IF(MOD(ROW(A35),12)=0,12,MOD(ROW(A35),12)),1),Bills!$E$5:$AB$5,0)+3),""),"")</f>
        <v>50</v>
      </c>
      <c r="K45" s="227" t="str">
        <f t="array" ref="K45">IFERROR(IF($C45=1,IF(INDEX(Bills!$B$6:$AB$15,B45,MATCH(INDEX($CW$14:$CW$25,IF(MOD(ROW(A35),12)=0,12,MOD(ROW(A35),12)),1),Bills!$E$5:$AB$5,0)+4)=$DM$13,"Paid","Unpaid"),""),"")</f>
        <v>Paid</v>
      </c>
      <c r="L45" s="12">
        <f t="shared" si="4"/>
        <v>11</v>
      </c>
      <c r="M45" s="12">
        <f t="shared" si="5"/>
        <v>7</v>
      </c>
      <c r="N45" s="228">
        <f t="shared" si="2"/>
        <v>45603</v>
      </c>
      <c r="O45" s="12" t="str">
        <f>IFERROR(IF(C45&lt;&gt;1,"",IF(Menu!$I$13="",IF(OR(Calendar!$I$7="",Calendar!$I$7=$CM$17),E45,IF(Calendar!$I$7=$CM$18,E45 &amp; " - " &amp;J45,D45 &amp; " - " &amp;J45)),IF(OR(Calendar!$I$7="",Calendar!$I$7=$CM$17),E45,IF(Calendar!$I$7=$CM$18,E45 &amp; " - " &amp;Menu!$I$13 &amp;J45,D45 &amp; " - " &amp;Menu!$I$13  &amp;J45)))),"")</f>
        <v>Utilities - $50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79">
        <f>IF(OR(Dashboard!$D$7="",Dashboard!$D$7="ALL"),1,IF(Dashboard!$D$7=I45,1,0))</f>
        <v>1</v>
      </c>
      <c r="CF45" s="80">
        <f>IF(OR(Dashboard!$G$7="",Dashboard!$G$7="ALL"),1,IF(Dashboard!$G$7=Calc!D45,1,0))</f>
        <v>1</v>
      </c>
      <c r="CG45" s="14">
        <f t="shared" si="6"/>
        <v>1</v>
      </c>
      <c r="CH45" s="79">
        <f>IF(OR(Calendar!$I$5="",Calendar!$I$5="ALL"),1,IF(Calendar!$I$5=Calc!D45,1,0))</f>
        <v>1</v>
      </c>
      <c r="CI45" s="11"/>
      <c r="CJ45" s="12">
        <v>3</v>
      </c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</row>
    <row r="46" spans="2:114" ht="15" customHeight="1" x14ac:dyDescent="0.25">
      <c r="B46" s="59">
        <v>3</v>
      </c>
      <c r="C46" s="59">
        <f>IFERROR(IF(INDEX(Bills!$C$6:$C$15,B46,1)="",0,1),"")</f>
        <v>1</v>
      </c>
      <c r="D46" s="227" t="str">
        <f>IFERROR(IF($C46=1,INDEX(Bills!$B$6:$AB$15,$B46,D$9),""),"")</f>
        <v>Utilities</v>
      </c>
      <c r="E46" s="227" t="str">
        <f>IFERROR(IF($C46=1,INDEX(Bills!$B$6:$AB$15,$B46,E$9),""),"")</f>
        <v>Gas</v>
      </c>
      <c r="F46" s="227">
        <f t="array" ref="F46">IFERROR(IF($C46=1, INDEX($DG$13:$DG$43, MATCH(INDEX(Bills!$B$6:$AB$15, $B46, F$9), $DF$13:$DF$43, 0)), ""), "")</f>
        <v>7</v>
      </c>
      <c r="G46" s="227" t="str">
        <f t="array" ref="G46">IFERROR(IF($C46=1,INDEX($CV$14:$CV$25,IF(MOD(ROW(A36),12)=0,12,MOD(ROW(A36),12)),1),""),"")</f>
        <v>December</v>
      </c>
      <c r="H46" s="227">
        <f t="array" ref="H46">IFERROR(IF($C46=1,YEAR(INDEX($CU$14:$CU$25,IF(MOD(ROW(A36),12)=0,12,MOD(ROW(A36),12)),1)),""),"")</f>
        <v>2024</v>
      </c>
      <c r="I46" s="227" t="str">
        <f t="array" ref="I46">IFERROR(IF($C46=1,INDEX($CW$14:$CW$25,IF(MOD(ROW(A36),12)=0,12,MOD(ROW(A36),12)),1),""),"")</f>
        <v>Dec-2024</v>
      </c>
      <c r="J46" s="227">
        <f t="array" ref="J46">IFERROR(IF($C46=1,INDEX(Bills!$B$6:$AB$15,B46,MATCH(INDEX($CW$14:$CW$25,IF(MOD(ROW(A36),12)=0,12,MOD(ROW(A36),12)),1),Bills!$E$5:$AB$5,0)+3),""),"")</f>
        <v>50</v>
      </c>
      <c r="K46" s="227" t="str">
        <f t="array" ref="K46">IFERROR(IF($C46=1,IF(INDEX(Bills!$B$6:$AB$15,B46,MATCH(INDEX($CW$14:$CW$25,IF(MOD(ROW(A36),12)=0,12,MOD(ROW(A36),12)),1),Bills!$E$5:$AB$5,0)+4)=$DM$13,"Paid","Unpaid"),""),"")</f>
        <v>Paid</v>
      </c>
      <c r="L46" s="12">
        <f t="shared" si="4"/>
        <v>12</v>
      </c>
      <c r="M46" s="12">
        <f t="shared" si="5"/>
        <v>7</v>
      </c>
      <c r="N46" s="228">
        <f t="shared" si="2"/>
        <v>45633</v>
      </c>
      <c r="O46" s="12" t="str">
        <f>IFERROR(IF(C46&lt;&gt;1,"",IF(Menu!$I$13="",IF(OR(Calendar!$I$7="",Calendar!$I$7=$CM$17),E46,IF(Calendar!$I$7=$CM$18,E46 &amp; " - " &amp;J46,D46 &amp; " - " &amp;J46)),IF(OR(Calendar!$I$7="",Calendar!$I$7=$CM$17),E46,IF(Calendar!$I$7=$CM$18,E46 &amp; " - " &amp;Menu!$I$13 &amp;J46,D46 &amp; " - " &amp;Menu!$I$13  &amp;J46)))),"")</f>
        <v>Utilities - $50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79">
        <f>IF(OR(Dashboard!$D$7="",Dashboard!$D$7="ALL"),1,IF(Dashboard!$D$7=I46,1,0))</f>
        <v>1</v>
      </c>
      <c r="CF46" s="80">
        <f>IF(OR(Dashboard!$G$7="",Dashboard!$G$7="ALL"),1,IF(Dashboard!$G$7=Calc!D46,1,0))</f>
        <v>1</v>
      </c>
      <c r="CG46" s="14">
        <f t="shared" si="6"/>
        <v>1</v>
      </c>
      <c r="CH46" s="79">
        <f>IF(OR(Calendar!$I$5="",Calendar!$I$5="ALL"),1,IF(Calendar!$I$5=Calc!D46,1,0))</f>
        <v>1</v>
      </c>
      <c r="CI46" s="11"/>
      <c r="CJ46" s="12">
        <v>4</v>
      </c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</row>
    <row r="47" spans="2:114" ht="15" customHeight="1" x14ac:dyDescent="0.25">
      <c r="B47" s="59">
        <v>4</v>
      </c>
      <c r="C47" s="59">
        <f>IFERROR(IF(INDEX(Bills!$C$6:$C$15,B47,1)="",0,1),"")</f>
        <v>1</v>
      </c>
      <c r="D47" s="227" t="str">
        <f>IFERROR(IF($C47=1,INDEX(Bills!$B$6:$AB$15,$B47,D$9),""),"")</f>
        <v>Utilities</v>
      </c>
      <c r="E47" s="227" t="str">
        <f>IFERROR(IF($C47=1,INDEX(Bills!$B$6:$AB$15,$B47,E$9),""),"")</f>
        <v>Trash</v>
      </c>
      <c r="F47" s="227">
        <f t="array" ref="F47">IFERROR(IF($C47=1, INDEX($DG$13:$DG$43, MATCH(INDEX(Bills!$B$6:$AB$15, $B47, F$9), $DF$13:$DF$43, 0)), ""), "")</f>
        <v>1</v>
      </c>
      <c r="G47" s="227" t="str">
        <f t="array" ref="G47">IFERROR(IF($C47=1,INDEX($CV$14:$CV$25,IF(MOD(ROW(A37),12)=0,12,MOD(ROW(A37),12)),1),""),"")</f>
        <v>January</v>
      </c>
      <c r="H47" s="227">
        <f t="array" ref="H47">IFERROR(IF($C47=1,YEAR(INDEX($CU$14:$CU$25,IF(MOD(ROW(A37),12)=0,12,MOD(ROW(A37),12)),1)),""),"")</f>
        <v>2024</v>
      </c>
      <c r="I47" s="227" t="str">
        <f t="array" ref="I47">IFERROR(IF($C47=1,INDEX($CW$14:$CW$25,IF(MOD(ROW(A37),12)=0,12,MOD(ROW(A37),12)),1),""),"")</f>
        <v>Jan-2024</v>
      </c>
      <c r="J47" s="227">
        <f t="array" ref="J47">IFERROR(IF($C47=1,INDEX(Bills!$B$6:$AB$15,B47,MATCH(INDEX($CW$14:$CW$25,IF(MOD(ROW(A37),12)=0,12,MOD(ROW(A37),12)),1),Bills!$E$5:$AB$5,0)+3),""),"")</f>
        <v>20</v>
      </c>
      <c r="K47" s="227" t="str">
        <f t="array" ref="K47">IFERROR(IF($C47=1,IF(INDEX(Bills!$B$6:$AB$15,B47,MATCH(INDEX($CW$14:$CW$25,IF(MOD(ROW(A37),12)=0,12,MOD(ROW(A37),12)),1),Bills!$E$5:$AB$5,0)+4)=$DM$13,"Paid","Unpaid"),""),"")</f>
        <v>Paid</v>
      </c>
      <c r="L47" s="12">
        <f t="shared" si="4"/>
        <v>1</v>
      </c>
      <c r="M47" s="12">
        <f t="shared" si="5"/>
        <v>1</v>
      </c>
      <c r="N47" s="228">
        <f t="shared" si="2"/>
        <v>45292</v>
      </c>
      <c r="O47" s="12" t="str">
        <f>IFERROR(IF(C47&lt;&gt;1,"",IF(Menu!$I$13="",IF(OR(Calendar!$I$7="",Calendar!$I$7=$CM$17),E47,IF(Calendar!$I$7=$CM$18,E47 &amp; " - " &amp;J47,D47 &amp; " - " &amp;J47)),IF(OR(Calendar!$I$7="",Calendar!$I$7=$CM$17),E47,IF(Calendar!$I$7=$CM$18,E47 &amp; " - " &amp;Menu!$I$13 &amp;J47,D47 &amp; " - " &amp;Menu!$I$13  &amp;J47)))),"")</f>
        <v>Utilities - $20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79">
        <f>IF(OR(Dashboard!$D$7="",Dashboard!$D$7="ALL"),1,IF(Dashboard!$D$7=I47,1,0))</f>
        <v>1</v>
      </c>
      <c r="CF47" s="80">
        <f>IF(OR(Dashboard!$G$7="",Dashboard!$G$7="ALL"),1,IF(Dashboard!$G$7=Calc!D47,1,0))</f>
        <v>1</v>
      </c>
      <c r="CG47" s="14">
        <f t="shared" si="6"/>
        <v>1</v>
      </c>
      <c r="CH47" s="79">
        <f>IF(OR(Calendar!$I$5="",Calendar!$I$5="ALL"),1,IF(Calendar!$I$5=Calc!D47,1,0))</f>
        <v>1</v>
      </c>
      <c r="CI47" s="11"/>
      <c r="CJ47" s="12">
        <v>5</v>
      </c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</row>
    <row r="48" spans="2:114" ht="15" customHeight="1" x14ac:dyDescent="0.25">
      <c r="B48" s="59">
        <v>4</v>
      </c>
      <c r="C48" s="59">
        <f>IFERROR(IF(INDEX(Bills!$C$6:$C$15,B48,1)="",0,1),"")</f>
        <v>1</v>
      </c>
      <c r="D48" s="227" t="str">
        <f>IFERROR(IF($C48=1,INDEX(Bills!$B$6:$AB$15,$B48,D$9),""),"")</f>
        <v>Utilities</v>
      </c>
      <c r="E48" s="227" t="str">
        <f>IFERROR(IF($C48=1,INDEX(Bills!$B$6:$AB$15,$B48,E$9),""),"")</f>
        <v>Trash</v>
      </c>
      <c r="F48" s="227">
        <f t="array" ref="F48">IFERROR(IF($C48=1, INDEX($DG$13:$DG$43, MATCH(INDEX(Bills!$B$6:$AB$15, $B48, F$9), $DF$13:$DF$43, 0)), ""), "")</f>
        <v>1</v>
      </c>
      <c r="G48" s="227" t="str">
        <f t="array" ref="G48">IFERROR(IF($C48=1,INDEX($CV$14:$CV$25,IF(MOD(ROW(A38),12)=0,12,MOD(ROW(A38),12)),1),""),"")</f>
        <v>February</v>
      </c>
      <c r="H48" s="227">
        <f t="array" ref="H48">IFERROR(IF($C48=1,YEAR(INDEX($CU$14:$CU$25,IF(MOD(ROW(A38),12)=0,12,MOD(ROW(A38),12)),1)),""),"")</f>
        <v>2024</v>
      </c>
      <c r="I48" s="227" t="str">
        <f t="array" ref="I48">IFERROR(IF($C48=1,INDEX($CW$14:$CW$25,IF(MOD(ROW(A38),12)=0,12,MOD(ROW(A38),12)),1),""),"")</f>
        <v>Feb-2024</v>
      </c>
      <c r="J48" s="227">
        <f t="array" ref="J48">IFERROR(IF($C48=1,INDEX(Bills!$B$6:$AB$15,B48,MATCH(INDEX($CW$14:$CW$25,IF(MOD(ROW(A38),12)=0,12,MOD(ROW(A38),12)),1),Bills!$E$5:$AB$5,0)+3),""),"")</f>
        <v>30</v>
      </c>
      <c r="K48" s="227" t="str">
        <f t="array" ref="K48">IFERROR(IF($C48=1,IF(INDEX(Bills!$B$6:$AB$15,B48,MATCH(INDEX($CW$14:$CW$25,IF(MOD(ROW(A38),12)=0,12,MOD(ROW(A38),12)),1),Bills!$E$5:$AB$5,0)+4)=$DM$13,"Paid","Unpaid"),""),"")</f>
        <v>Paid</v>
      </c>
      <c r="L48" s="12">
        <f t="shared" si="4"/>
        <v>2</v>
      </c>
      <c r="M48" s="12">
        <f t="shared" si="5"/>
        <v>1</v>
      </c>
      <c r="N48" s="228">
        <f t="shared" si="2"/>
        <v>45323</v>
      </c>
      <c r="O48" s="12" t="str">
        <f>IFERROR(IF(C48&lt;&gt;1,"",IF(Menu!$I$13="",IF(OR(Calendar!$I$7="",Calendar!$I$7=$CM$17),E48,IF(Calendar!$I$7=$CM$18,E48 &amp; " - " &amp;J48,D48 &amp; " - " &amp;J48)),IF(OR(Calendar!$I$7="",Calendar!$I$7=$CM$17),E48,IF(Calendar!$I$7=$CM$18,E48 &amp; " - " &amp;Menu!$I$13 &amp;J48,D48 &amp; " - " &amp;Menu!$I$13  &amp;J48)))),"")</f>
        <v>Utilities - $30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79">
        <f>IF(OR(Dashboard!$D$7="",Dashboard!$D$7="ALL"),1,IF(Dashboard!$D$7=I48,1,0))</f>
        <v>1</v>
      </c>
      <c r="CF48" s="80">
        <f>IF(OR(Dashboard!$G$7="",Dashboard!$G$7="ALL"),1,IF(Dashboard!$G$7=Calc!D48,1,0))</f>
        <v>1</v>
      </c>
      <c r="CG48" s="14">
        <f t="shared" si="6"/>
        <v>1</v>
      </c>
      <c r="CH48" s="79">
        <f>IF(OR(Calendar!$I$5="",Calendar!$I$5="ALL"),1,IF(Calendar!$I$5=Calc!D48,1,0))</f>
        <v>1</v>
      </c>
      <c r="CI48" s="11"/>
      <c r="CJ48" s="12">
        <v>6</v>
      </c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</row>
    <row r="49" spans="2:115" ht="15" customHeight="1" x14ac:dyDescent="0.25">
      <c r="B49" s="59">
        <v>4</v>
      </c>
      <c r="C49" s="59">
        <f>IFERROR(IF(INDEX(Bills!$C$6:$C$15,B49,1)="",0,1),"")</f>
        <v>1</v>
      </c>
      <c r="D49" s="227" t="str">
        <f>IFERROR(IF($C49=1,INDEX(Bills!$B$6:$AB$15,$B49,D$9),""),"")</f>
        <v>Utilities</v>
      </c>
      <c r="E49" s="227" t="str">
        <f>IFERROR(IF($C49=1,INDEX(Bills!$B$6:$AB$15,$B49,E$9),""),"")</f>
        <v>Trash</v>
      </c>
      <c r="F49" s="227">
        <f t="array" ref="F49">IFERROR(IF($C49=1, INDEX($DG$13:$DG$43, MATCH(INDEX(Bills!$B$6:$AB$15, $B49, F$9), $DF$13:$DF$43, 0)), ""), "")</f>
        <v>1</v>
      </c>
      <c r="G49" s="227" t="str">
        <f t="array" ref="G49">IFERROR(IF($C49=1,INDEX($CV$14:$CV$25,IF(MOD(ROW(A39),12)=0,12,MOD(ROW(A39),12)),1),""),"")</f>
        <v>March</v>
      </c>
      <c r="H49" s="227">
        <f t="array" ref="H49">IFERROR(IF($C49=1,YEAR(INDEX($CU$14:$CU$25,IF(MOD(ROW(A39),12)=0,12,MOD(ROW(A39),12)),1)),""),"")</f>
        <v>2024</v>
      </c>
      <c r="I49" s="227" t="str">
        <f t="array" ref="I49">IFERROR(IF($C49=1,INDEX($CW$14:$CW$25,IF(MOD(ROW(A39),12)=0,12,MOD(ROW(A39),12)),1),""),"")</f>
        <v>Mar-2024</v>
      </c>
      <c r="J49" s="227">
        <f t="array" ref="J49">IFERROR(IF($C49=1,INDEX(Bills!$B$6:$AB$15,B49,MATCH(INDEX($CW$14:$CW$25,IF(MOD(ROW(A39),12)=0,12,MOD(ROW(A39),12)),1),Bills!$E$5:$AB$5,0)+3),""),"")</f>
        <v>20</v>
      </c>
      <c r="K49" s="227" t="str">
        <f t="array" ref="K49">IFERROR(IF($C49=1,IF(INDEX(Bills!$B$6:$AB$15,B49,MATCH(INDEX($CW$14:$CW$25,IF(MOD(ROW(A39),12)=0,12,MOD(ROW(A39),12)),1),Bills!$E$5:$AB$5,0)+4)=$DM$13,"Paid","Unpaid"),""),"")</f>
        <v>Paid</v>
      </c>
      <c r="L49" s="12">
        <f t="shared" si="4"/>
        <v>3</v>
      </c>
      <c r="M49" s="12">
        <f t="shared" si="5"/>
        <v>1</v>
      </c>
      <c r="N49" s="228">
        <f t="shared" si="2"/>
        <v>45352</v>
      </c>
      <c r="O49" s="12" t="str">
        <f>IFERROR(IF(C49&lt;&gt;1,"",IF(Menu!$I$13="",IF(OR(Calendar!$I$7="",Calendar!$I$7=$CM$17),E49,IF(Calendar!$I$7=$CM$18,E49 &amp; " - " &amp;J49,D49 &amp; " - " &amp;J49)),IF(OR(Calendar!$I$7="",Calendar!$I$7=$CM$17),E49,IF(Calendar!$I$7=$CM$18,E49 &amp; " - " &amp;Menu!$I$13 &amp;J49,D49 &amp; " - " &amp;Menu!$I$13  &amp;J49)))),"")</f>
        <v>Utilities - $20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79">
        <f>IF(OR(Dashboard!$D$7="",Dashboard!$D$7="ALL"),1,IF(Dashboard!$D$7=I49,1,0))</f>
        <v>1</v>
      </c>
      <c r="CF49" s="80">
        <f>IF(OR(Dashboard!$G$7="",Dashboard!$G$7="ALL"),1,IF(Dashboard!$G$7=Calc!D49,1,0))</f>
        <v>1</v>
      </c>
      <c r="CG49" s="14">
        <f t="shared" si="6"/>
        <v>1</v>
      </c>
      <c r="CH49" s="79">
        <f>IF(OR(Calendar!$I$5="",Calendar!$I$5="ALL"),1,IF(Calendar!$I$5=Calc!D49,1,0))</f>
        <v>1</v>
      </c>
      <c r="CI49" s="11"/>
      <c r="CJ49" s="12">
        <v>7</v>
      </c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</row>
    <row r="50" spans="2:115" ht="15" customHeight="1" x14ac:dyDescent="0.25">
      <c r="B50" s="59">
        <v>4</v>
      </c>
      <c r="C50" s="59">
        <f>IFERROR(IF(INDEX(Bills!$C$6:$C$15,B50,1)="",0,1),"")</f>
        <v>1</v>
      </c>
      <c r="D50" s="227" t="str">
        <f>IFERROR(IF($C50=1,INDEX(Bills!$B$6:$AB$15,$B50,D$9),""),"")</f>
        <v>Utilities</v>
      </c>
      <c r="E50" s="227" t="str">
        <f>IFERROR(IF($C50=1,INDEX(Bills!$B$6:$AB$15,$B50,E$9),""),"")</f>
        <v>Trash</v>
      </c>
      <c r="F50" s="227">
        <f t="array" ref="F50">IFERROR(IF($C50=1, INDEX($DG$13:$DG$43, MATCH(INDEX(Bills!$B$6:$AB$15, $B50, F$9), $DF$13:$DF$43, 0)), ""), "")</f>
        <v>1</v>
      </c>
      <c r="G50" s="227" t="str">
        <f t="array" ref="G50">IFERROR(IF($C50=1,INDEX($CV$14:$CV$25,IF(MOD(ROW(A40),12)=0,12,MOD(ROW(A40),12)),1),""),"")</f>
        <v>April</v>
      </c>
      <c r="H50" s="227">
        <f t="array" ref="H50">IFERROR(IF($C50=1,YEAR(INDEX($CU$14:$CU$25,IF(MOD(ROW(A40),12)=0,12,MOD(ROW(A40),12)),1)),""),"")</f>
        <v>2024</v>
      </c>
      <c r="I50" s="227" t="str">
        <f t="array" ref="I50">IFERROR(IF($C50=1,INDEX($CW$14:$CW$25,IF(MOD(ROW(A40),12)=0,12,MOD(ROW(A40),12)),1),""),"")</f>
        <v>Apr-2024</v>
      </c>
      <c r="J50" s="227">
        <f t="array" ref="J50">IFERROR(IF($C50=1,INDEX(Bills!$B$6:$AB$15,B50,MATCH(INDEX($CW$14:$CW$25,IF(MOD(ROW(A40),12)=0,12,MOD(ROW(A40),12)),1),Bills!$E$5:$AB$5,0)+3),""),"")</f>
        <v>30</v>
      </c>
      <c r="K50" s="227" t="str">
        <f t="array" ref="K50">IFERROR(IF($C50=1,IF(INDEX(Bills!$B$6:$AB$15,B50,MATCH(INDEX($CW$14:$CW$25,IF(MOD(ROW(A40),12)=0,12,MOD(ROW(A40),12)),1),Bills!$E$5:$AB$5,0)+4)=$DM$13,"Paid","Unpaid"),""),"")</f>
        <v>Unpaid</v>
      </c>
      <c r="L50" s="12">
        <f t="shared" si="4"/>
        <v>4</v>
      </c>
      <c r="M50" s="12">
        <f t="shared" si="5"/>
        <v>1</v>
      </c>
      <c r="N50" s="228">
        <f t="shared" si="2"/>
        <v>45383</v>
      </c>
      <c r="O50" s="12" t="str">
        <f>IFERROR(IF(C50&lt;&gt;1,"",IF(Menu!$I$13="",IF(OR(Calendar!$I$7="",Calendar!$I$7=$CM$17),E50,IF(Calendar!$I$7=$CM$18,E50 &amp; " - " &amp;J50,D50 &amp; " - " &amp;J50)),IF(OR(Calendar!$I$7="",Calendar!$I$7=$CM$17),E50,IF(Calendar!$I$7=$CM$18,E50 &amp; " - " &amp;Menu!$I$13 &amp;J50,D50 &amp; " - " &amp;Menu!$I$13  &amp;J50)))),"")</f>
        <v>Utilities - $30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79">
        <f>IF(OR(Dashboard!$D$7="",Dashboard!$D$7="ALL"),1,IF(Dashboard!$D$7=I50,1,0))</f>
        <v>1</v>
      </c>
      <c r="CF50" s="80">
        <f>IF(OR(Dashboard!$G$7="",Dashboard!$G$7="ALL"),1,IF(Dashboard!$G$7=Calc!D50,1,0))</f>
        <v>1</v>
      </c>
      <c r="CG50" s="14">
        <f t="shared" si="6"/>
        <v>1</v>
      </c>
      <c r="CH50" s="79">
        <f>IF(OR(Calendar!$I$5="",Calendar!$I$5="ALL"),1,IF(Calendar!$I$5=Calc!D50,1,0))</f>
        <v>1</v>
      </c>
      <c r="CI50" s="11"/>
      <c r="CJ50" s="12">
        <v>8</v>
      </c>
      <c r="CK50" s="11"/>
      <c r="CL50" s="11"/>
      <c r="CM50" s="11"/>
      <c r="CN50" s="11"/>
      <c r="CO50" s="11"/>
      <c r="CP50" s="11"/>
      <c r="CQ50" s="57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</row>
    <row r="51" spans="2:115" ht="15" customHeight="1" x14ac:dyDescent="0.25">
      <c r="B51" s="59">
        <v>4</v>
      </c>
      <c r="C51" s="59">
        <f>IFERROR(IF(INDEX(Bills!$C$6:$C$15,B51,1)="",0,1),"")</f>
        <v>1</v>
      </c>
      <c r="D51" s="227" t="str">
        <f>IFERROR(IF($C51=1,INDEX(Bills!$B$6:$AB$15,$B51,D$9),""),"")</f>
        <v>Utilities</v>
      </c>
      <c r="E51" s="227" t="str">
        <f>IFERROR(IF($C51=1,INDEX(Bills!$B$6:$AB$15,$B51,E$9),""),"")</f>
        <v>Trash</v>
      </c>
      <c r="F51" s="227">
        <f t="array" ref="F51">IFERROR(IF($C51=1, INDEX($DG$13:$DG$43, MATCH(INDEX(Bills!$B$6:$AB$15, $B51, F$9), $DF$13:$DF$43, 0)), ""), "")</f>
        <v>1</v>
      </c>
      <c r="G51" s="227" t="str">
        <f t="array" ref="G51">IFERROR(IF($C51=1,INDEX($CV$14:$CV$25,IF(MOD(ROW(A41),12)=0,12,MOD(ROW(A41),12)),1),""),"")</f>
        <v>May</v>
      </c>
      <c r="H51" s="227">
        <f t="array" ref="H51">IFERROR(IF($C51=1,YEAR(INDEX($CU$14:$CU$25,IF(MOD(ROW(A41),12)=0,12,MOD(ROW(A41),12)),1)),""),"")</f>
        <v>2024</v>
      </c>
      <c r="I51" s="227" t="str">
        <f t="array" ref="I51">IFERROR(IF($C51=1,INDEX($CW$14:$CW$25,IF(MOD(ROW(A41),12)=0,12,MOD(ROW(A41),12)),1),""),"")</f>
        <v>May-2024</v>
      </c>
      <c r="J51" s="227">
        <f t="array" ref="J51">IFERROR(IF($C51=1,INDEX(Bills!$B$6:$AB$15,B51,MATCH(INDEX($CW$14:$CW$25,IF(MOD(ROW(A41),12)=0,12,MOD(ROW(A41),12)),1),Bills!$E$5:$AB$5,0)+3),""),"")</f>
        <v>20</v>
      </c>
      <c r="K51" s="227" t="str">
        <f t="array" ref="K51">IFERROR(IF($C51=1,IF(INDEX(Bills!$B$6:$AB$15,B51,MATCH(INDEX($CW$14:$CW$25,IF(MOD(ROW(A41),12)=0,12,MOD(ROW(A41),12)),1),Bills!$E$5:$AB$5,0)+4)=$DM$13,"Paid","Unpaid"),""),"")</f>
        <v>Paid</v>
      </c>
      <c r="L51" s="12">
        <f t="shared" si="4"/>
        <v>5</v>
      </c>
      <c r="M51" s="12">
        <f t="shared" si="5"/>
        <v>1</v>
      </c>
      <c r="N51" s="228">
        <f t="shared" si="2"/>
        <v>45413</v>
      </c>
      <c r="O51" s="12" t="str">
        <f>IFERROR(IF(C51&lt;&gt;1,"",IF(Menu!$I$13="",IF(OR(Calendar!$I$7="",Calendar!$I$7=$CM$17),E51,IF(Calendar!$I$7=$CM$18,E51 &amp; " - " &amp;J51,D51 &amp; " - " &amp;J51)),IF(OR(Calendar!$I$7="",Calendar!$I$7=$CM$17),E51,IF(Calendar!$I$7=$CM$18,E51 &amp; " - " &amp;Menu!$I$13 &amp;J51,D51 &amp; " - " &amp;Menu!$I$13  &amp;J51)))),"")</f>
        <v>Utilities - $20</v>
      </c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79">
        <f>IF(OR(Dashboard!$D$7="",Dashboard!$D$7="ALL"),1,IF(Dashboard!$D$7=I51,1,0))</f>
        <v>1</v>
      </c>
      <c r="CF51" s="80">
        <f>IF(OR(Dashboard!$G$7="",Dashboard!$G$7="ALL"),1,IF(Dashboard!$G$7=Calc!D51,1,0))</f>
        <v>1</v>
      </c>
      <c r="CG51" s="14">
        <f t="shared" si="6"/>
        <v>1</v>
      </c>
      <c r="CH51" s="79">
        <f>IF(OR(Calendar!$I$5="",Calendar!$I$5="ALL"),1,IF(Calendar!$I$5=Calc!D51,1,0))</f>
        <v>1</v>
      </c>
      <c r="CI51" s="11"/>
      <c r="CJ51" s="12">
        <v>9</v>
      </c>
      <c r="CK51" s="11"/>
      <c r="CL51" s="11"/>
      <c r="CM51" s="11"/>
      <c r="CN51" s="11"/>
      <c r="CO51" s="11"/>
      <c r="CP51" s="11"/>
      <c r="CQ51" s="57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</row>
    <row r="52" spans="2:115" ht="15" customHeight="1" x14ac:dyDescent="0.25">
      <c r="B52" s="59">
        <v>4</v>
      </c>
      <c r="C52" s="59">
        <f>IFERROR(IF(INDEX(Bills!$C$6:$C$15,B52,1)="",0,1),"")</f>
        <v>1</v>
      </c>
      <c r="D52" s="227" t="str">
        <f>IFERROR(IF($C52=1,INDEX(Bills!$B$6:$AB$15,$B52,D$9),""),"")</f>
        <v>Utilities</v>
      </c>
      <c r="E52" s="227" t="str">
        <f>IFERROR(IF($C52=1,INDEX(Bills!$B$6:$AB$15,$B52,E$9),""),"")</f>
        <v>Trash</v>
      </c>
      <c r="F52" s="227">
        <f t="array" ref="F52">IFERROR(IF($C52=1, INDEX($DG$13:$DG$43, MATCH(INDEX(Bills!$B$6:$AB$15, $B52, F$9), $DF$13:$DF$43, 0)), ""), "")</f>
        <v>1</v>
      </c>
      <c r="G52" s="227" t="str">
        <f t="array" ref="G52">IFERROR(IF($C52=1,INDEX($CV$14:$CV$25,IF(MOD(ROW(A42),12)=0,12,MOD(ROW(A42),12)),1),""),"")</f>
        <v>June</v>
      </c>
      <c r="H52" s="227">
        <f t="array" ref="H52">IFERROR(IF($C52=1,YEAR(INDEX($CU$14:$CU$25,IF(MOD(ROW(A42),12)=0,12,MOD(ROW(A42),12)),1)),""),"")</f>
        <v>2024</v>
      </c>
      <c r="I52" s="227" t="str">
        <f t="array" ref="I52">IFERROR(IF($C52=1,INDEX($CW$14:$CW$25,IF(MOD(ROW(A42),12)=0,12,MOD(ROW(A42),12)),1),""),"")</f>
        <v>Jun-2024</v>
      </c>
      <c r="J52" s="227">
        <f t="array" ref="J52">IFERROR(IF($C52=1,INDEX(Bills!$B$6:$AB$15,B52,MATCH(INDEX($CW$14:$CW$25,IF(MOD(ROW(A42),12)=0,12,MOD(ROW(A42),12)),1),Bills!$E$5:$AB$5,0)+3),""),"")</f>
        <v>30</v>
      </c>
      <c r="K52" s="227" t="str">
        <f t="array" ref="K52">IFERROR(IF($C52=1,IF(INDEX(Bills!$B$6:$AB$15,B52,MATCH(INDEX($CW$14:$CW$25,IF(MOD(ROW(A42),12)=0,12,MOD(ROW(A42),12)),1),Bills!$E$5:$AB$5,0)+4)=$DM$13,"Paid","Unpaid"),""),"")</f>
        <v>Paid</v>
      </c>
      <c r="L52" s="12">
        <f t="shared" si="4"/>
        <v>6</v>
      </c>
      <c r="M52" s="12">
        <f t="shared" si="5"/>
        <v>1</v>
      </c>
      <c r="N52" s="228">
        <f t="shared" si="2"/>
        <v>45444</v>
      </c>
      <c r="O52" s="12" t="str">
        <f>IFERROR(IF(C52&lt;&gt;1,"",IF(Menu!$I$13="",IF(OR(Calendar!$I$7="",Calendar!$I$7=$CM$17),E52,IF(Calendar!$I$7=$CM$18,E52 &amp; " - " &amp;J52,D52 &amp; " - " &amp;J52)),IF(OR(Calendar!$I$7="",Calendar!$I$7=$CM$17),E52,IF(Calendar!$I$7=$CM$18,E52 &amp; " - " &amp;Menu!$I$13 &amp;J52,D52 &amp; " - " &amp;Menu!$I$13  &amp;J52)))),"")</f>
        <v>Utilities - $30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79">
        <f>IF(OR(Dashboard!$D$7="",Dashboard!$D$7="ALL"),1,IF(Dashboard!$D$7=I52,1,0))</f>
        <v>1</v>
      </c>
      <c r="CF52" s="80">
        <f>IF(OR(Dashboard!$G$7="",Dashboard!$G$7="ALL"),1,IF(Dashboard!$G$7=Calc!D52,1,0))</f>
        <v>1</v>
      </c>
      <c r="CG52" s="14">
        <f t="shared" si="6"/>
        <v>1</v>
      </c>
      <c r="CH52" s="79">
        <f>IF(OR(Calendar!$I$5="",Calendar!$I$5="ALL"),1,IF(Calendar!$I$5=Calc!D52,1,0))</f>
        <v>1</v>
      </c>
      <c r="CI52" s="11"/>
      <c r="CJ52" s="12">
        <v>10</v>
      </c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</row>
    <row r="53" spans="2:115" ht="15" customHeight="1" x14ac:dyDescent="0.25">
      <c r="B53" s="59">
        <v>4</v>
      </c>
      <c r="C53" s="59">
        <f>IFERROR(IF(INDEX(Bills!$C$6:$C$15,B53,1)="",0,1),"")</f>
        <v>1</v>
      </c>
      <c r="D53" s="227" t="str">
        <f>IFERROR(IF($C53=1,INDEX(Bills!$B$6:$AB$15,$B53,D$9),""),"")</f>
        <v>Utilities</v>
      </c>
      <c r="E53" s="227" t="str">
        <f>IFERROR(IF($C53=1,INDEX(Bills!$B$6:$AB$15,$B53,E$9),""),"")</f>
        <v>Trash</v>
      </c>
      <c r="F53" s="227">
        <f t="array" ref="F53">IFERROR(IF($C53=1, INDEX($DG$13:$DG$43, MATCH(INDEX(Bills!$B$6:$AB$15, $B53, F$9), $DF$13:$DF$43, 0)), ""), "")</f>
        <v>1</v>
      </c>
      <c r="G53" s="227" t="str">
        <f t="array" ref="G53">IFERROR(IF($C53=1,INDEX($CV$14:$CV$25,IF(MOD(ROW(A43),12)=0,12,MOD(ROW(A43),12)),1),""),"")</f>
        <v>July</v>
      </c>
      <c r="H53" s="227">
        <f t="array" ref="H53">IFERROR(IF($C53=1,YEAR(INDEX($CU$14:$CU$25,IF(MOD(ROW(A43),12)=0,12,MOD(ROW(A43),12)),1)),""),"")</f>
        <v>2024</v>
      </c>
      <c r="I53" s="227" t="str">
        <f t="array" ref="I53">IFERROR(IF($C53=1,INDEX($CW$14:$CW$25,IF(MOD(ROW(A43),12)=0,12,MOD(ROW(A43),12)),1),""),"")</f>
        <v>Jul-2024</v>
      </c>
      <c r="J53" s="227">
        <f t="array" ref="J53">IFERROR(IF($C53=1,INDEX(Bills!$B$6:$AB$15,B53,MATCH(INDEX($CW$14:$CW$25,IF(MOD(ROW(A43),12)=0,12,MOD(ROW(A43),12)),1),Bills!$E$5:$AB$5,0)+3),""),"")</f>
        <v>20</v>
      </c>
      <c r="K53" s="227" t="str">
        <f t="array" ref="K53">IFERROR(IF($C53=1,IF(INDEX(Bills!$B$6:$AB$15,B53,MATCH(INDEX($CW$14:$CW$25,IF(MOD(ROW(A43),12)=0,12,MOD(ROW(A43),12)),1),Bills!$E$5:$AB$5,0)+4)=$DM$13,"Paid","Unpaid"),""),"")</f>
        <v>Paid</v>
      </c>
      <c r="L53" s="12">
        <f t="shared" si="4"/>
        <v>7</v>
      </c>
      <c r="M53" s="12">
        <f t="shared" si="5"/>
        <v>1</v>
      </c>
      <c r="N53" s="228">
        <f t="shared" si="2"/>
        <v>45474</v>
      </c>
      <c r="O53" s="12" t="str">
        <f>IFERROR(IF(C53&lt;&gt;1,"",IF(Menu!$I$13="",IF(OR(Calendar!$I$7="",Calendar!$I$7=$CM$17),E53,IF(Calendar!$I$7=$CM$18,E53 &amp; " - " &amp;J53,D53 &amp; " - " &amp;J53)),IF(OR(Calendar!$I$7="",Calendar!$I$7=$CM$17),E53,IF(Calendar!$I$7=$CM$18,E53 &amp; " - " &amp;Menu!$I$13 &amp;J53,D53 &amp; " - " &amp;Menu!$I$13  &amp;J53)))),"")</f>
        <v>Utilities - $20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79">
        <f>IF(OR(Dashboard!$D$7="",Dashboard!$D$7="ALL"),1,IF(Dashboard!$D$7=I53,1,0))</f>
        <v>1</v>
      </c>
      <c r="CF53" s="80">
        <f>IF(OR(Dashboard!$G$7="",Dashboard!$G$7="ALL"),1,IF(Dashboard!$G$7=Calc!D53,1,0))</f>
        <v>1</v>
      </c>
      <c r="CG53" s="14">
        <f t="shared" si="6"/>
        <v>1</v>
      </c>
      <c r="CH53" s="79">
        <f>IF(OR(Calendar!$I$5="",Calendar!$I$5="ALL"),1,IF(Calendar!$I$5=Calc!D53,1,0))</f>
        <v>1</v>
      </c>
      <c r="CI53" s="11"/>
      <c r="CJ53" s="12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</row>
    <row r="54" spans="2:115" ht="15" customHeight="1" x14ac:dyDescent="0.25">
      <c r="B54" s="59">
        <v>4</v>
      </c>
      <c r="C54" s="59">
        <f>IFERROR(IF(INDEX(Bills!$C$6:$C$15,B54,1)="",0,1),"")</f>
        <v>1</v>
      </c>
      <c r="D54" s="227" t="str">
        <f>IFERROR(IF($C54=1,INDEX(Bills!$B$6:$AB$15,$B54,D$9),""),"")</f>
        <v>Utilities</v>
      </c>
      <c r="E54" s="227" t="str">
        <f>IFERROR(IF($C54=1,INDEX(Bills!$B$6:$AB$15,$B54,E$9),""),"")</f>
        <v>Trash</v>
      </c>
      <c r="F54" s="227">
        <f t="array" ref="F54">IFERROR(IF($C54=1, INDEX($DG$13:$DG$43, MATCH(INDEX(Bills!$B$6:$AB$15, $B54, F$9), $DF$13:$DF$43, 0)), ""), "")</f>
        <v>1</v>
      </c>
      <c r="G54" s="227" t="str">
        <f t="array" ref="G54">IFERROR(IF($C54=1,INDEX($CV$14:$CV$25,IF(MOD(ROW(A44),12)=0,12,MOD(ROW(A44),12)),1),""),"")</f>
        <v>August</v>
      </c>
      <c r="H54" s="227">
        <f t="array" ref="H54">IFERROR(IF($C54=1,YEAR(INDEX($CU$14:$CU$25,IF(MOD(ROW(A44),12)=0,12,MOD(ROW(A44),12)),1)),""),"")</f>
        <v>2024</v>
      </c>
      <c r="I54" s="227" t="str">
        <f t="array" ref="I54">IFERROR(IF($C54=1,INDEX($CW$14:$CW$25,IF(MOD(ROW(A44),12)=0,12,MOD(ROW(A44),12)),1),""),"")</f>
        <v>Aug-2024</v>
      </c>
      <c r="J54" s="227">
        <f t="array" ref="J54">IFERROR(IF($C54=1,INDEX(Bills!$B$6:$AB$15,B54,MATCH(INDEX($CW$14:$CW$25,IF(MOD(ROW(A44),12)=0,12,MOD(ROW(A44),12)),1),Bills!$E$5:$AB$5,0)+3),""),"")</f>
        <v>20</v>
      </c>
      <c r="K54" s="227" t="str">
        <f t="array" ref="K54">IFERROR(IF($C54=1,IF(INDEX(Bills!$B$6:$AB$15,B54,MATCH(INDEX($CW$14:$CW$25,IF(MOD(ROW(A44),12)=0,12,MOD(ROW(A44),12)),1),Bills!$E$5:$AB$5,0)+4)=$DM$13,"Paid","Unpaid"),""),"")</f>
        <v>Unpaid</v>
      </c>
      <c r="L54" s="12">
        <f t="shared" si="4"/>
        <v>8</v>
      </c>
      <c r="M54" s="12">
        <f t="shared" si="5"/>
        <v>1</v>
      </c>
      <c r="N54" s="228">
        <f t="shared" si="2"/>
        <v>45505</v>
      </c>
      <c r="O54" s="12" t="str">
        <f>IFERROR(IF(C54&lt;&gt;1,"",IF(Menu!$I$13="",IF(OR(Calendar!$I$7="",Calendar!$I$7=$CM$17),E54,IF(Calendar!$I$7=$CM$18,E54 &amp; " - " &amp;J54,D54 &amp; " - " &amp;J54)),IF(OR(Calendar!$I$7="",Calendar!$I$7=$CM$17),E54,IF(Calendar!$I$7=$CM$18,E54 &amp; " - " &amp;Menu!$I$13 &amp;J54,D54 &amp; " - " &amp;Menu!$I$13  &amp;J54)))),"")</f>
        <v>Utilities - $20</v>
      </c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79">
        <f>IF(OR(Dashboard!$D$7="",Dashboard!$D$7="ALL"),1,IF(Dashboard!$D$7=I54,1,0))</f>
        <v>1</v>
      </c>
      <c r="CF54" s="80">
        <f>IF(OR(Dashboard!$G$7="",Dashboard!$G$7="ALL"),1,IF(Dashboard!$G$7=Calc!D54,1,0))</f>
        <v>1</v>
      </c>
      <c r="CG54" s="14">
        <f t="shared" si="6"/>
        <v>1</v>
      </c>
      <c r="CH54" s="79">
        <f>IF(OR(Calendar!$I$5="",Calendar!$I$5="ALL"),1,IF(Calendar!$I$5=Calc!D54,1,0))</f>
        <v>1</v>
      </c>
      <c r="CI54" s="11"/>
      <c r="CJ54" s="233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</row>
    <row r="55" spans="2:115" ht="15" customHeight="1" x14ac:dyDescent="0.25">
      <c r="B55" s="59">
        <v>4</v>
      </c>
      <c r="C55" s="59">
        <f>IFERROR(IF(INDEX(Bills!$C$6:$C$15,B55,1)="",0,1),"")</f>
        <v>1</v>
      </c>
      <c r="D55" s="227" t="str">
        <f>IFERROR(IF($C55=1,INDEX(Bills!$B$6:$AB$15,$B55,D$9),""),"")</f>
        <v>Utilities</v>
      </c>
      <c r="E55" s="227" t="str">
        <f>IFERROR(IF($C55=1,INDEX(Bills!$B$6:$AB$15,$B55,E$9),""),"")</f>
        <v>Trash</v>
      </c>
      <c r="F55" s="227">
        <f t="array" ref="F55">IFERROR(IF($C55=1, INDEX($DG$13:$DG$43, MATCH(INDEX(Bills!$B$6:$AB$15, $B55, F$9), $DF$13:$DF$43, 0)), ""), "")</f>
        <v>1</v>
      </c>
      <c r="G55" s="227" t="str">
        <f t="array" ref="G55">IFERROR(IF($C55=1,INDEX($CV$14:$CV$25,IF(MOD(ROW(A45),12)=0,12,MOD(ROW(A45),12)),1),""),"")</f>
        <v>September</v>
      </c>
      <c r="H55" s="227">
        <f t="array" ref="H55">IFERROR(IF($C55=1,YEAR(INDEX($CU$14:$CU$25,IF(MOD(ROW(A45),12)=0,12,MOD(ROW(A45),12)),1)),""),"")</f>
        <v>2024</v>
      </c>
      <c r="I55" s="227" t="str">
        <f t="array" ref="I55">IFERROR(IF($C55=1,INDEX($CW$14:$CW$25,IF(MOD(ROW(A45),12)=0,12,MOD(ROW(A45),12)),1),""),"")</f>
        <v>Sep-2024</v>
      </c>
      <c r="J55" s="227">
        <f t="array" ref="J55">IFERROR(IF($C55=1,INDEX(Bills!$B$6:$AB$15,B55,MATCH(INDEX($CW$14:$CW$25,IF(MOD(ROW(A45),12)=0,12,MOD(ROW(A45),12)),1),Bills!$E$5:$AB$5,0)+3),""),"")</f>
        <v>20</v>
      </c>
      <c r="K55" s="227" t="str">
        <f t="array" ref="K55">IFERROR(IF($C55=1,IF(INDEX(Bills!$B$6:$AB$15,B55,MATCH(INDEX($CW$14:$CW$25,IF(MOD(ROW(A45),12)=0,12,MOD(ROW(A45),12)),1),Bills!$E$5:$AB$5,0)+4)=$DM$13,"Paid","Unpaid"),""),"")</f>
        <v>Paid</v>
      </c>
      <c r="L55" s="12">
        <f t="shared" si="4"/>
        <v>9</v>
      </c>
      <c r="M55" s="12">
        <f t="shared" si="5"/>
        <v>1</v>
      </c>
      <c r="N55" s="228">
        <f t="shared" si="2"/>
        <v>45536</v>
      </c>
      <c r="O55" s="12" t="str">
        <f>IFERROR(IF(C55&lt;&gt;1,"",IF(Menu!$I$13="",IF(OR(Calendar!$I$7="",Calendar!$I$7=$CM$17),E55,IF(Calendar!$I$7=$CM$18,E55 &amp; " - " &amp;J55,D55 &amp; " - " &amp;J55)),IF(OR(Calendar!$I$7="",Calendar!$I$7=$CM$17),E55,IF(Calendar!$I$7=$CM$18,E55 &amp; " - " &amp;Menu!$I$13 &amp;J55,D55 &amp; " - " &amp;Menu!$I$13  &amp;J55)))),"")</f>
        <v>Utilities - $20</v>
      </c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79">
        <f>IF(OR(Dashboard!$D$7="",Dashboard!$D$7="ALL"),1,IF(Dashboard!$D$7=I55,1,0))</f>
        <v>1</v>
      </c>
      <c r="CF55" s="80">
        <f>IF(OR(Dashboard!$G$7="",Dashboard!$G$7="ALL"),1,IF(Dashboard!$G$7=Calc!D55,1,0))</f>
        <v>1</v>
      </c>
      <c r="CG55" s="14">
        <f t="shared" si="6"/>
        <v>1</v>
      </c>
      <c r="CH55" s="79">
        <f>IF(OR(Calendar!$I$5="",Calendar!$I$5="ALL"),1,IF(Calendar!$I$5=Calc!D55,1,0))</f>
        <v>1</v>
      </c>
      <c r="CI55" s="11"/>
      <c r="CJ55" s="12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</row>
    <row r="56" spans="2:115" ht="15" customHeight="1" x14ac:dyDescent="0.25">
      <c r="B56" s="59">
        <v>4</v>
      </c>
      <c r="C56" s="59">
        <f>IFERROR(IF(INDEX(Bills!$C$6:$C$15,B56,1)="",0,1),"")</f>
        <v>1</v>
      </c>
      <c r="D56" s="227" t="str">
        <f>IFERROR(IF($C56=1,INDEX(Bills!$B$6:$AB$15,$B56,D$9),""),"")</f>
        <v>Utilities</v>
      </c>
      <c r="E56" s="227" t="str">
        <f>IFERROR(IF($C56=1,INDEX(Bills!$B$6:$AB$15,$B56,E$9),""),"")</f>
        <v>Trash</v>
      </c>
      <c r="F56" s="227">
        <f t="array" ref="F56">IFERROR(IF($C56=1, INDEX($DG$13:$DG$43, MATCH(INDEX(Bills!$B$6:$AB$15, $B56, F$9), $DF$13:$DF$43, 0)), ""), "")</f>
        <v>1</v>
      </c>
      <c r="G56" s="227" t="str">
        <f t="array" ref="G56">IFERROR(IF($C56=1,INDEX($CV$14:$CV$25,IF(MOD(ROW(A46),12)=0,12,MOD(ROW(A46),12)),1),""),"")</f>
        <v>October</v>
      </c>
      <c r="H56" s="227">
        <f t="array" ref="H56">IFERROR(IF($C56=1,YEAR(INDEX($CU$14:$CU$25,IF(MOD(ROW(A46),12)=0,12,MOD(ROW(A46),12)),1)),""),"")</f>
        <v>2024</v>
      </c>
      <c r="I56" s="227" t="str">
        <f t="array" ref="I56">IFERROR(IF($C56=1,INDEX($CW$14:$CW$25,IF(MOD(ROW(A46),12)=0,12,MOD(ROW(A46),12)),1),""),"")</f>
        <v>Oct-2024</v>
      </c>
      <c r="J56" s="227">
        <f t="array" ref="J56">IFERROR(IF($C56=1,INDEX(Bills!$B$6:$AB$15,B56,MATCH(INDEX($CW$14:$CW$25,IF(MOD(ROW(A46),12)=0,12,MOD(ROW(A46),12)),1),Bills!$E$5:$AB$5,0)+3),""),"")</f>
        <v>20</v>
      </c>
      <c r="K56" s="227" t="str">
        <f t="array" ref="K56">IFERROR(IF($C56=1,IF(INDEX(Bills!$B$6:$AB$15,B56,MATCH(INDEX($CW$14:$CW$25,IF(MOD(ROW(A46),12)=0,12,MOD(ROW(A46),12)),1),Bills!$E$5:$AB$5,0)+4)=$DM$13,"Paid","Unpaid"),""),"")</f>
        <v>Paid</v>
      </c>
      <c r="L56" s="12">
        <f t="shared" si="4"/>
        <v>10</v>
      </c>
      <c r="M56" s="12">
        <f t="shared" si="5"/>
        <v>1</v>
      </c>
      <c r="N56" s="228">
        <f t="shared" si="2"/>
        <v>45566</v>
      </c>
      <c r="O56" s="12" t="str">
        <f>IFERROR(IF(C56&lt;&gt;1,"",IF(Menu!$I$13="",IF(OR(Calendar!$I$7="",Calendar!$I$7=$CM$17),E56,IF(Calendar!$I$7=$CM$18,E56 &amp; " - " &amp;J56,D56 &amp; " - " &amp;J56)),IF(OR(Calendar!$I$7="",Calendar!$I$7=$CM$17),E56,IF(Calendar!$I$7=$CM$18,E56 &amp; " - " &amp;Menu!$I$13 &amp;J56,D56 &amp; " - " &amp;Menu!$I$13  &amp;J56)))),"")</f>
        <v>Utilities - $20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79">
        <f>IF(OR(Dashboard!$D$7="",Dashboard!$D$7="ALL"),1,IF(Dashboard!$D$7=I56,1,0))</f>
        <v>1</v>
      </c>
      <c r="CF56" s="80">
        <f>IF(OR(Dashboard!$G$7="",Dashboard!$G$7="ALL"),1,IF(Dashboard!$G$7=Calc!D56,1,0))</f>
        <v>1</v>
      </c>
      <c r="CG56" s="14">
        <f t="shared" si="6"/>
        <v>1</v>
      </c>
      <c r="CH56" s="79">
        <f>IF(OR(Calendar!$I$5="",Calendar!$I$5="ALL"),1,IF(Calendar!$I$5=Calc!D56,1,0))</f>
        <v>1</v>
      </c>
      <c r="CI56" s="11"/>
      <c r="CJ56" s="12">
        <v>1</v>
      </c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</row>
    <row r="57" spans="2:115" ht="15" customHeight="1" x14ac:dyDescent="0.25">
      <c r="B57" s="59">
        <v>4</v>
      </c>
      <c r="C57" s="59">
        <f>IFERROR(IF(INDEX(Bills!$C$6:$C$15,B57,1)="",0,1),"")</f>
        <v>1</v>
      </c>
      <c r="D57" s="227" t="str">
        <f>IFERROR(IF($C57=1,INDEX(Bills!$B$6:$AB$15,$B57,D$9),""),"")</f>
        <v>Utilities</v>
      </c>
      <c r="E57" s="227" t="str">
        <f>IFERROR(IF($C57=1,INDEX(Bills!$B$6:$AB$15,$B57,E$9),""),"")</f>
        <v>Trash</v>
      </c>
      <c r="F57" s="227">
        <f t="array" ref="F57">IFERROR(IF($C57=1, INDEX($DG$13:$DG$43, MATCH(INDEX(Bills!$B$6:$AB$15, $B57, F$9), $DF$13:$DF$43, 0)), ""), "")</f>
        <v>1</v>
      </c>
      <c r="G57" s="227" t="str">
        <f t="array" ref="G57">IFERROR(IF($C57=1,INDEX($CV$14:$CV$25,IF(MOD(ROW(A47),12)=0,12,MOD(ROW(A47),12)),1),""),"")</f>
        <v>November</v>
      </c>
      <c r="H57" s="227">
        <f t="array" ref="H57">IFERROR(IF($C57=1,YEAR(INDEX($CU$14:$CU$25,IF(MOD(ROW(A47),12)=0,12,MOD(ROW(A47),12)),1)),""),"")</f>
        <v>2024</v>
      </c>
      <c r="I57" s="227" t="str">
        <f t="array" ref="I57">IFERROR(IF($C57=1,INDEX($CW$14:$CW$25,IF(MOD(ROW(A47),12)=0,12,MOD(ROW(A47),12)),1),""),"")</f>
        <v>Nov-2024</v>
      </c>
      <c r="J57" s="227">
        <f t="array" ref="J57">IFERROR(IF($C57=1,INDEX(Bills!$B$6:$AB$15,B57,MATCH(INDEX($CW$14:$CW$25,IF(MOD(ROW(A47),12)=0,12,MOD(ROW(A47),12)),1),Bills!$E$5:$AB$5,0)+3),""),"")</f>
        <v>20</v>
      </c>
      <c r="K57" s="227" t="str">
        <f t="array" ref="K57">IFERROR(IF($C57=1,IF(INDEX(Bills!$B$6:$AB$15,B57,MATCH(INDEX($CW$14:$CW$25,IF(MOD(ROW(A47),12)=0,12,MOD(ROW(A47),12)),1),Bills!$E$5:$AB$5,0)+4)=$DM$13,"Paid","Unpaid"),""),"")</f>
        <v>Paid</v>
      </c>
      <c r="L57" s="12">
        <f t="shared" si="4"/>
        <v>11</v>
      </c>
      <c r="M57" s="12">
        <f t="shared" si="5"/>
        <v>1</v>
      </c>
      <c r="N57" s="228">
        <f t="shared" si="2"/>
        <v>45597</v>
      </c>
      <c r="O57" s="12" t="str">
        <f>IFERROR(IF(C57&lt;&gt;1,"",IF(Menu!$I$13="",IF(OR(Calendar!$I$7="",Calendar!$I$7=$CM$17),E57,IF(Calendar!$I$7=$CM$18,E57 &amp; " - " &amp;J57,D57 &amp; " - " &amp;J57)),IF(OR(Calendar!$I$7="",Calendar!$I$7=$CM$17),E57,IF(Calendar!$I$7=$CM$18,E57 &amp; " - " &amp;Menu!$I$13 &amp;J57,D57 &amp; " - " &amp;Menu!$I$13  &amp;J57)))),"")</f>
        <v>Utilities - $20</v>
      </c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79">
        <f>IF(OR(Dashboard!$D$7="",Dashboard!$D$7="ALL"),1,IF(Dashboard!$D$7=I57,1,0))</f>
        <v>1</v>
      </c>
      <c r="CF57" s="80">
        <f>IF(OR(Dashboard!$G$7="",Dashboard!$G$7="ALL"),1,IF(Dashboard!$G$7=Calc!D57,1,0))</f>
        <v>1</v>
      </c>
      <c r="CG57" s="14">
        <f t="shared" si="6"/>
        <v>1</v>
      </c>
      <c r="CH57" s="79">
        <f>IF(OR(Calendar!$I$5="",Calendar!$I$5="ALL"),1,IF(Calendar!$I$5=Calc!D57,1,0))</f>
        <v>1</v>
      </c>
      <c r="CI57" s="11"/>
      <c r="CJ57" s="12">
        <v>2</v>
      </c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</row>
    <row r="58" spans="2:115" ht="15" customHeight="1" x14ac:dyDescent="0.25">
      <c r="B58" s="59">
        <v>4</v>
      </c>
      <c r="C58" s="59">
        <f>IFERROR(IF(INDEX(Bills!$C$6:$C$15,B58,1)="",0,1),"")</f>
        <v>1</v>
      </c>
      <c r="D58" s="227" t="str">
        <f>IFERROR(IF($C58=1,INDEX(Bills!$B$6:$AB$15,$B58,D$9),""),"")</f>
        <v>Utilities</v>
      </c>
      <c r="E58" s="227" t="str">
        <f>IFERROR(IF($C58=1,INDEX(Bills!$B$6:$AB$15,$B58,E$9),""),"")</f>
        <v>Trash</v>
      </c>
      <c r="F58" s="227">
        <f t="array" ref="F58">IFERROR(IF($C58=1, INDEX($DG$13:$DG$43, MATCH(INDEX(Bills!$B$6:$AB$15, $B58, F$9), $DF$13:$DF$43, 0)), ""), "")</f>
        <v>1</v>
      </c>
      <c r="G58" s="227" t="str">
        <f t="array" ref="G58">IFERROR(IF($C58=1,INDEX($CV$14:$CV$25,IF(MOD(ROW(A48),12)=0,12,MOD(ROW(A48),12)),1),""),"")</f>
        <v>December</v>
      </c>
      <c r="H58" s="227">
        <f t="array" ref="H58">IFERROR(IF($C58=1,YEAR(INDEX($CU$14:$CU$25,IF(MOD(ROW(A48),12)=0,12,MOD(ROW(A48),12)),1)),""),"")</f>
        <v>2024</v>
      </c>
      <c r="I58" s="227" t="str">
        <f t="array" ref="I58">IFERROR(IF($C58=1,INDEX($CW$14:$CW$25,IF(MOD(ROW(A48),12)=0,12,MOD(ROW(A48),12)),1),""),"")</f>
        <v>Dec-2024</v>
      </c>
      <c r="J58" s="227">
        <f t="array" ref="J58">IFERROR(IF($C58=1,INDEX(Bills!$B$6:$AB$15,B58,MATCH(INDEX($CW$14:$CW$25,IF(MOD(ROW(A48),12)=0,12,MOD(ROW(A48),12)),1),Bills!$E$5:$AB$5,0)+3),""),"")</f>
        <v>20</v>
      </c>
      <c r="K58" s="227" t="str">
        <f t="array" ref="K58">IFERROR(IF($C58=1,IF(INDEX(Bills!$B$6:$AB$15,B58,MATCH(INDEX($CW$14:$CW$25,IF(MOD(ROW(A48),12)=0,12,MOD(ROW(A48),12)),1),Bills!$E$5:$AB$5,0)+4)=$DM$13,"Paid","Unpaid"),""),"")</f>
        <v>Paid</v>
      </c>
      <c r="L58" s="12">
        <f t="shared" si="4"/>
        <v>12</v>
      </c>
      <c r="M58" s="12">
        <f t="shared" si="5"/>
        <v>1</v>
      </c>
      <c r="N58" s="228">
        <f t="shared" si="2"/>
        <v>45627</v>
      </c>
      <c r="O58" s="12" t="str">
        <f>IFERROR(IF(C58&lt;&gt;1,"",IF(Menu!$I$13="",IF(OR(Calendar!$I$7="",Calendar!$I$7=$CM$17),E58,IF(Calendar!$I$7=$CM$18,E58 &amp; " - " &amp;J58,D58 &amp; " - " &amp;J58)),IF(OR(Calendar!$I$7="",Calendar!$I$7=$CM$17),E58,IF(Calendar!$I$7=$CM$18,E58 &amp; " - " &amp;Menu!$I$13 &amp;J58,D58 &amp; " - " &amp;Menu!$I$13  &amp;J58)))),"")</f>
        <v>Utilities - $20</v>
      </c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79">
        <f>IF(OR(Dashboard!$D$7="",Dashboard!$D$7="ALL"),1,IF(Dashboard!$D$7=I58,1,0))</f>
        <v>1</v>
      </c>
      <c r="CF58" s="80">
        <f>IF(OR(Dashboard!$G$7="",Dashboard!$G$7="ALL"),1,IF(Dashboard!$G$7=Calc!D58,1,0))</f>
        <v>1</v>
      </c>
      <c r="CG58" s="14">
        <f t="shared" si="6"/>
        <v>1</v>
      </c>
      <c r="CH58" s="79">
        <f>IF(OR(Calendar!$I$5="",Calendar!$I$5="ALL"),1,IF(Calendar!$I$5=Calc!D58,1,0))</f>
        <v>1</v>
      </c>
      <c r="CI58" s="11"/>
      <c r="CJ58" s="12">
        <v>3</v>
      </c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</row>
    <row r="59" spans="2:115" ht="15" customHeight="1" x14ac:dyDescent="0.25">
      <c r="B59" s="59">
        <v>5</v>
      </c>
      <c r="C59" s="59">
        <f>IFERROR(IF(INDEX(Bills!$C$6:$C$15,B59,1)="",0,1),"")</f>
        <v>1</v>
      </c>
      <c r="D59" s="227" t="str">
        <f>IFERROR(IF($C59=1,INDEX(Bills!$B$6:$AB$15,$B59,D$9),""),"")</f>
        <v>Subscriptions</v>
      </c>
      <c r="E59" s="227" t="str">
        <f>IFERROR(IF($C59=1,INDEX(Bills!$B$6:$AB$15,$B59,E$9),""),"")</f>
        <v>Streaming Service</v>
      </c>
      <c r="F59" s="227">
        <f t="array" ref="F59">IFERROR(IF($C59=1, INDEX($DG$13:$DG$43, MATCH(INDEX(Bills!$B$6:$AB$15, $B59, F$9), $DF$13:$DF$43, 0)), ""), "")</f>
        <v>1</v>
      </c>
      <c r="G59" s="227" t="str">
        <f t="array" ref="G59">IFERROR(IF($C59=1,INDEX($CV$14:$CV$25,IF(MOD(ROW(A49),12)=0,12,MOD(ROW(A49),12)),1),""),"")</f>
        <v>January</v>
      </c>
      <c r="H59" s="227">
        <f t="array" ref="H59">IFERROR(IF($C59=1,YEAR(INDEX($CU$14:$CU$25,IF(MOD(ROW(A49),12)=0,12,MOD(ROW(A49),12)),1)),""),"")</f>
        <v>2024</v>
      </c>
      <c r="I59" s="227" t="str">
        <f t="array" ref="I59">IFERROR(IF($C59=1,INDEX($CW$14:$CW$25,IF(MOD(ROW(A49),12)=0,12,MOD(ROW(A49),12)),1),""),"")</f>
        <v>Jan-2024</v>
      </c>
      <c r="J59" s="227">
        <f t="array" ref="J59">IFERROR(IF($C59=1,INDEX(Bills!$B$6:$AB$15,B59,MATCH(INDEX($CW$14:$CW$25,IF(MOD(ROW(A49),12)=0,12,MOD(ROW(A49),12)),1),Bills!$E$5:$AB$5,0)+3),""),"")</f>
        <v>15</v>
      </c>
      <c r="K59" s="227" t="str">
        <f t="array" ref="K59">IFERROR(IF($C59=1,IF(INDEX(Bills!$B$6:$AB$15,B59,MATCH(INDEX($CW$14:$CW$25,IF(MOD(ROW(A49),12)=0,12,MOD(ROW(A49),12)),1),Bills!$E$5:$AB$5,0)+4)=$DM$13,"Paid","Unpaid"),""),"")</f>
        <v>Paid</v>
      </c>
      <c r="L59" s="12">
        <f t="shared" si="4"/>
        <v>1</v>
      </c>
      <c r="M59" s="12">
        <f t="shared" si="5"/>
        <v>1</v>
      </c>
      <c r="N59" s="228">
        <f t="shared" si="2"/>
        <v>45292</v>
      </c>
      <c r="O59" s="12" t="str">
        <f>IFERROR(IF(C59&lt;&gt;1,"",IF(Menu!$I$13="",IF(OR(Calendar!$I$7="",Calendar!$I$7=$CM$17),E59,IF(Calendar!$I$7=$CM$18,E59 &amp; " - " &amp;J59,D59 &amp; " - " &amp;J59)),IF(OR(Calendar!$I$7="",Calendar!$I$7=$CM$17),E59,IF(Calendar!$I$7=$CM$18,E59 &amp; " - " &amp;Menu!$I$13 &amp;J59,D59 &amp; " - " &amp;Menu!$I$13  &amp;J59)))),"")</f>
        <v>Subscriptions - $15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79">
        <f>IF(OR(Dashboard!$D$7="",Dashboard!$D$7="ALL"),1,IF(Dashboard!$D$7=I59,1,0))</f>
        <v>1</v>
      </c>
      <c r="CF59" s="80">
        <f>IF(OR(Dashboard!$G$7="",Dashboard!$G$7="ALL"),1,IF(Dashboard!$G$7=Calc!D59,1,0))</f>
        <v>1</v>
      </c>
      <c r="CG59" s="14">
        <f t="shared" si="6"/>
        <v>1</v>
      </c>
      <c r="CH59" s="79">
        <f>IF(OR(Calendar!$I$5="",Calendar!$I$5="ALL"),1,IF(Calendar!$I$5=Calc!D59,1,0))</f>
        <v>1</v>
      </c>
      <c r="CI59" s="11"/>
      <c r="CJ59" s="12">
        <v>4</v>
      </c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</row>
    <row r="60" spans="2:115" ht="15" customHeight="1" x14ac:dyDescent="0.25">
      <c r="B60" s="59">
        <v>5</v>
      </c>
      <c r="C60" s="59">
        <f>IFERROR(IF(INDEX(Bills!$C$6:$C$15,B60,1)="",0,1),"")</f>
        <v>1</v>
      </c>
      <c r="D60" s="227" t="str">
        <f>IFERROR(IF($C60=1,INDEX(Bills!$B$6:$AB$15,$B60,D$9),""),"")</f>
        <v>Subscriptions</v>
      </c>
      <c r="E60" s="227" t="str">
        <f>IFERROR(IF($C60=1,INDEX(Bills!$B$6:$AB$15,$B60,E$9),""),"")</f>
        <v>Streaming Service</v>
      </c>
      <c r="F60" s="227">
        <f t="array" ref="F60">IFERROR(IF($C60=1, INDEX($DG$13:$DG$43, MATCH(INDEX(Bills!$B$6:$AB$15, $B60, F$9), $DF$13:$DF$43, 0)), ""), "")</f>
        <v>1</v>
      </c>
      <c r="G60" s="227" t="str">
        <f t="array" ref="G60">IFERROR(IF($C60=1,INDEX($CV$14:$CV$25,IF(MOD(ROW(A50),12)=0,12,MOD(ROW(A50),12)),1),""),"")</f>
        <v>February</v>
      </c>
      <c r="H60" s="227">
        <f t="array" ref="H60">IFERROR(IF($C60=1,YEAR(INDEX($CU$14:$CU$25,IF(MOD(ROW(A50),12)=0,12,MOD(ROW(A50),12)),1)),""),"")</f>
        <v>2024</v>
      </c>
      <c r="I60" s="227" t="str">
        <f t="array" ref="I60">IFERROR(IF($C60=1,INDEX($CW$14:$CW$25,IF(MOD(ROW(A50),12)=0,12,MOD(ROW(A50),12)),1),""),"")</f>
        <v>Feb-2024</v>
      </c>
      <c r="J60" s="227">
        <f t="array" ref="J60">IFERROR(IF($C60=1,INDEX(Bills!$B$6:$AB$15,B60,MATCH(INDEX($CW$14:$CW$25,IF(MOD(ROW(A50),12)=0,12,MOD(ROW(A50),12)),1),Bills!$E$5:$AB$5,0)+3),""),"")</f>
        <v>15</v>
      </c>
      <c r="K60" s="227" t="str">
        <f t="array" ref="K60">IFERROR(IF($C60=1,IF(INDEX(Bills!$B$6:$AB$15,B60,MATCH(INDEX($CW$14:$CW$25,IF(MOD(ROW(A50),12)=0,12,MOD(ROW(A50),12)),1),Bills!$E$5:$AB$5,0)+4)=$DM$13,"Paid","Unpaid"),""),"")</f>
        <v>Paid</v>
      </c>
      <c r="L60" s="12">
        <f t="shared" si="4"/>
        <v>2</v>
      </c>
      <c r="M60" s="12">
        <f t="shared" si="5"/>
        <v>1</v>
      </c>
      <c r="N60" s="228">
        <f t="shared" si="2"/>
        <v>45323</v>
      </c>
      <c r="O60" s="12" t="str">
        <f>IFERROR(IF(C60&lt;&gt;1,"",IF(Menu!$I$13="",IF(OR(Calendar!$I$7="",Calendar!$I$7=$CM$17),E60,IF(Calendar!$I$7=$CM$18,E60 &amp; " - " &amp;J60,D60 &amp; " - " &amp;J60)),IF(OR(Calendar!$I$7="",Calendar!$I$7=$CM$17),E60,IF(Calendar!$I$7=$CM$18,E60 &amp; " - " &amp;Menu!$I$13 &amp;J60,D60 &amp; " - " &amp;Menu!$I$13  &amp;J60)))),"")</f>
        <v>Subscriptions - $15</v>
      </c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79">
        <f>IF(OR(Dashboard!$D$7="",Dashboard!$D$7="ALL"),1,IF(Dashboard!$D$7=I60,1,0))</f>
        <v>1</v>
      </c>
      <c r="CF60" s="80">
        <f>IF(OR(Dashboard!$G$7="",Dashboard!$G$7="ALL"),1,IF(Dashboard!$G$7=Calc!D60,1,0))</f>
        <v>1</v>
      </c>
      <c r="CG60" s="14">
        <f t="shared" si="6"/>
        <v>1</v>
      </c>
      <c r="CH60" s="79">
        <f>IF(OR(Calendar!$I$5="",Calendar!$I$5="ALL"),1,IF(Calendar!$I$5=Calc!D60,1,0))</f>
        <v>1</v>
      </c>
      <c r="CI60" s="11"/>
      <c r="CJ60" s="12">
        <v>5</v>
      </c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</row>
    <row r="61" spans="2:115" ht="15" customHeight="1" x14ac:dyDescent="0.25">
      <c r="B61" s="59">
        <v>5</v>
      </c>
      <c r="C61" s="59">
        <f>IFERROR(IF(INDEX(Bills!$C$6:$C$15,B61,1)="",0,1),"")</f>
        <v>1</v>
      </c>
      <c r="D61" s="227" t="str">
        <f>IFERROR(IF($C61=1,INDEX(Bills!$B$6:$AB$15,$B61,D$9),""),"")</f>
        <v>Subscriptions</v>
      </c>
      <c r="E61" s="227" t="str">
        <f>IFERROR(IF($C61=1,INDEX(Bills!$B$6:$AB$15,$B61,E$9),""),"")</f>
        <v>Streaming Service</v>
      </c>
      <c r="F61" s="227">
        <f t="array" ref="F61">IFERROR(IF($C61=1, INDEX($DG$13:$DG$43, MATCH(INDEX(Bills!$B$6:$AB$15, $B61, F$9), $DF$13:$DF$43, 0)), ""), "")</f>
        <v>1</v>
      </c>
      <c r="G61" s="227" t="str">
        <f t="array" ref="G61">IFERROR(IF($C61=1,INDEX($CV$14:$CV$25,IF(MOD(ROW(A51),12)=0,12,MOD(ROW(A51),12)),1),""),"")</f>
        <v>March</v>
      </c>
      <c r="H61" s="227">
        <f t="array" ref="H61">IFERROR(IF($C61=1,YEAR(INDEX($CU$14:$CU$25,IF(MOD(ROW(A51),12)=0,12,MOD(ROW(A51),12)),1)),""),"")</f>
        <v>2024</v>
      </c>
      <c r="I61" s="227" t="str">
        <f t="array" ref="I61">IFERROR(IF($C61=1,INDEX($CW$14:$CW$25,IF(MOD(ROW(A51),12)=0,12,MOD(ROW(A51),12)),1),""),"")</f>
        <v>Mar-2024</v>
      </c>
      <c r="J61" s="227">
        <f t="array" ref="J61">IFERROR(IF($C61=1,INDEX(Bills!$B$6:$AB$15,B61,MATCH(INDEX($CW$14:$CW$25,IF(MOD(ROW(A51),12)=0,12,MOD(ROW(A51),12)),1),Bills!$E$5:$AB$5,0)+3),""),"")</f>
        <v>15</v>
      </c>
      <c r="K61" s="227" t="str">
        <f t="array" ref="K61">IFERROR(IF($C61=1,IF(INDEX(Bills!$B$6:$AB$15,B61,MATCH(INDEX($CW$14:$CW$25,IF(MOD(ROW(A51),12)=0,12,MOD(ROW(A51),12)),1),Bills!$E$5:$AB$5,0)+4)=$DM$13,"Paid","Unpaid"),""),"")</f>
        <v>Paid</v>
      </c>
      <c r="L61" s="12">
        <f t="shared" si="4"/>
        <v>3</v>
      </c>
      <c r="M61" s="12">
        <f t="shared" si="5"/>
        <v>1</v>
      </c>
      <c r="N61" s="228">
        <f t="shared" si="2"/>
        <v>45352</v>
      </c>
      <c r="O61" s="12" t="str">
        <f>IFERROR(IF(C61&lt;&gt;1,"",IF(Menu!$I$13="",IF(OR(Calendar!$I$7="",Calendar!$I$7=$CM$17),E61,IF(Calendar!$I$7=$CM$18,E61 &amp; " - " &amp;J61,D61 &amp; " - " &amp;J61)),IF(OR(Calendar!$I$7="",Calendar!$I$7=$CM$17),E61,IF(Calendar!$I$7=$CM$18,E61 &amp; " - " &amp;Menu!$I$13 &amp;J61,D61 &amp; " - " &amp;Menu!$I$13  &amp;J61)))),"")</f>
        <v>Subscriptions - $15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79">
        <f>IF(OR(Dashboard!$D$7="",Dashboard!$D$7="ALL"),1,IF(Dashboard!$D$7=I61,1,0))</f>
        <v>1</v>
      </c>
      <c r="CF61" s="80">
        <f>IF(OR(Dashboard!$G$7="",Dashboard!$G$7="ALL"),1,IF(Dashboard!$G$7=Calc!D61,1,0))</f>
        <v>1</v>
      </c>
      <c r="CG61" s="14">
        <f t="shared" si="6"/>
        <v>1</v>
      </c>
      <c r="CH61" s="79">
        <f>IF(OR(Calendar!$I$5="",Calendar!$I$5="ALL"),1,IF(Calendar!$I$5=Calc!D61,1,0))</f>
        <v>1</v>
      </c>
      <c r="CI61" s="11"/>
      <c r="CJ61" s="12">
        <v>6</v>
      </c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</row>
    <row r="62" spans="2:115" ht="15" customHeight="1" x14ac:dyDescent="0.25">
      <c r="B62" s="59">
        <v>5</v>
      </c>
      <c r="C62" s="59">
        <f>IFERROR(IF(INDEX(Bills!$C$6:$C$15,B62,1)="",0,1),"")</f>
        <v>1</v>
      </c>
      <c r="D62" s="227" t="str">
        <f>IFERROR(IF($C62=1,INDEX(Bills!$B$6:$AB$15,$B62,D$9),""),"")</f>
        <v>Subscriptions</v>
      </c>
      <c r="E62" s="227" t="str">
        <f>IFERROR(IF($C62=1,INDEX(Bills!$B$6:$AB$15,$B62,E$9),""),"")</f>
        <v>Streaming Service</v>
      </c>
      <c r="F62" s="227">
        <f t="array" ref="F62">IFERROR(IF($C62=1, INDEX($DG$13:$DG$43, MATCH(INDEX(Bills!$B$6:$AB$15, $B62, F$9), $DF$13:$DF$43, 0)), ""), "")</f>
        <v>1</v>
      </c>
      <c r="G62" s="227" t="str">
        <f t="array" ref="G62">IFERROR(IF($C62=1,INDEX($CV$14:$CV$25,IF(MOD(ROW(A52),12)=0,12,MOD(ROW(A52),12)),1),""),"")</f>
        <v>April</v>
      </c>
      <c r="H62" s="227">
        <f t="array" ref="H62">IFERROR(IF($C62=1,YEAR(INDEX($CU$14:$CU$25,IF(MOD(ROW(A52),12)=0,12,MOD(ROW(A52),12)),1)),""),"")</f>
        <v>2024</v>
      </c>
      <c r="I62" s="227" t="str">
        <f t="array" ref="I62">IFERROR(IF($C62=1,INDEX($CW$14:$CW$25,IF(MOD(ROW(A52),12)=0,12,MOD(ROW(A52),12)),1),""),"")</f>
        <v>Apr-2024</v>
      </c>
      <c r="J62" s="227">
        <f t="array" ref="J62">IFERROR(IF($C62=1,INDEX(Bills!$B$6:$AB$15,B62,MATCH(INDEX($CW$14:$CW$25,IF(MOD(ROW(A52),12)=0,12,MOD(ROW(A52),12)),1),Bills!$E$5:$AB$5,0)+3),""),"")</f>
        <v>15</v>
      </c>
      <c r="K62" s="227" t="str">
        <f t="array" ref="K62">IFERROR(IF($C62=1,IF(INDEX(Bills!$B$6:$AB$15,B62,MATCH(INDEX($CW$14:$CW$25,IF(MOD(ROW(A52),12)=0,12,MOD(ROW(A52),12)),1),Bills!$E$5:$AB$5,0)+4)=$DM$13,"Paid","Unpaid"),""),"")</f>
        <v>Paid</v>
      </c>
      <c r="L62" s="12">
        <f t="shared" si="4"/>
        <v>4</v>
      </c>
      <c r="M62" s="12">
        <f t="shared" si="5"/>
        <v>1</v>
      </c>
      <c r="N62" s="228">
        <f t="shared" si="2"/>
        <v>45383</v>
      </c>
      <c r="O62" s="12" t="str">
        <f>IFERROR(IF(C62&lt;&gt;1,"",IF(Menu!$I$13="",IF(OR(Calendar!$I$7="",Calendar!$I$7=$CM$17),E62,IF(Calendar!$I$7=$CM$18,E62 &amp; " - " &amp;J62,D62 &amp; " - " &amp;J62)),IF(OR(Calendar!$I$7="",Calendar!$I$7=$CM$17),E62,IF(Calendar!$I$7=$CM$18,E62 &amp; " - " &amp;Menu!$I$13 &amp;J62,D62 &amp; " - " &amp;Menu!$I$13  &amp;J62)))),"")</f>
        <v>Subscriptions - $15</v>
      </c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79">
        <f>IF(OR(Dashboard!$D$7="",Dashboard!$D$7="ALL"),1,IF(Dashboard!$D$7=I62,1,0))</f>
        <v>1</v>
      </c>
      <c r="CF62" s="80">
        <f>IF(OR(Dashboard!$G$7="",Dashboard!$G$7="ALL"),1,IF(Dashboard!$G$7=Calc!D62,1,0))</f>
        <v>1</v>
      </c>
      <c r="CG62" s="14">
        <f t="shared" si="6"/>
        <v>1</v>
      </c>
      <c r="CH62" s="79">
        <f>IF(OR(Calendar!$I$5="",Calendar!$I$5="ALL"),1,IF(Calendar!$I$5=Calc!D62,1,0))</f>
        <v>1</v>
      </c>
      <c r="CI62" s="11"/>
      <c r="CJ62" s="12">
        <v>7</v>
      </c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</row>
    <row r="63" spans="2:115" ht="15" customHeight="1" x14ac:dyDescent="0.25">
      <c r="B63" s="59">
        <v>5</v>
      </c>
      <c r="C63" s="59">
        <f>IFERROR(IF(INDEX(Bills!$C$6:$C$15,B63,1)="",0,1),"")</f>
        <v>1</v>
      </c>
      <c r="D63" s="227" t="str">
        <f>IFERROR(IF($C63=1,INDEX(Bills!$B$6:$AB$15,$B63,D$9),""),"")</f>
        <v>Subscriptions</v>
      </c>
      <c r="E63" s="227" t="str">
        <f>IFERROR(IF($C63=1,INDEX(Bills!$B$6:$AB$15,$B63,E$9),""),"")</f>
        <v>Streaming Service</v>
      </c>
      <c r="F63" s="227">
        <f t="array" ref="F63">IFERROR(IF($C63=1, INDEX($DG$13:$DG$43, MATCH(INDEX(Bills!$B$6:$AB$15, $B63, F$9), $DF$13:$DF$43, 0)), ""), "")</f>
        <v>1</v>
      </c>
      <c r="G63" s="227" t="str">
        <f t="array" ref="G63">IFERROR(IF($C63=1,INDEX($CV$14:$CV$25,IF(MOD(ROW(A53),12)=0,12,MOD(ROW(A53),12)),1),""),"")</f>
        <v>May</v>
      </c>
      <c r="H63" s="227">
        <f t="array" ref="H63">IFERROR(IF($C63=1,YEAR(INDEX($CU$14:$CU$25,IF(MOD(ROW(A53),12)=0,12,MOD(ROW(A53),12)),1)),""),"")</f>
        <v>2024</v>
      </c>
      <c r="I63" s="227" t="str">
        <f t="array" ref="I63">IFERROR(IF($C63=1,INDEX($CW$14:$CW$25,IF(MOD(ROW(A53),12)=0,12,MOD(ROW(A53),12)),1),""),"")</f>
        <v>May-2024</v>
      </c>
      <c r="J63" s="227">
        <f t="array" ref="J63">IFERROR(IF($C63=1,INDEX(Bills!$B$6:$AB$15,B63,MATCH(INDEX($CW$14:$CW$25,IF(MOD(ROW(A53),12)=0,12,MOD(ROW(A53),12)),1),Bills!$E$5:$AB$5,0)+3),""),"")</f>
        <v>15</v>
      </c>
      <c r="K63" s="227" t="str">
        <f t="array" ref="K63">IFERROR(IF($C63=1,IF(INDEX(Bills!$B$6:$AB$15,B63,MATCH(INDEX($CW$14:$CW$25,IF(MOD(ROW(A53),12)=0,12,MOD(ROW(A53),12)),1),Bills!$E$5:$AB$5,0)+4)=$DM$13,"Paid","Unpaid"),""),"")</f>
        <v>Paid</v>
      </c>
      <c r="L63" s="12">
        <f t="shared" si="4"/>
        <v>5</v>
      </c>
      <c r="M63" s="12">
        <f t="shared" si="5"/>
        <v>1</v>
      </c>
      <c r="N63" s="228">
        <f t="shared" si="2"/>
        <v>45413</v>
      </c>
      <c r="O63" s="12" t="str">
        <f>IFERROR(IF(C63&lt;&gt;1,"",IF(Menu!$I$13="",IF(OR(Calendar!$I$7="",Calendar!$I$7=$CM$17),E63,IF(Calendar!$I$7=$CM$18,E63 &amp; " - " &amp;J63,D63 &amp; " - " &amp;J63)),IF(OR(Calendar!$I$7="",Calendar!$I$7=$CM$17),E63,IF(Calendar!$I$7=$CM$18,E63 &amp; " - " &amp;Menu!$I$13 &amp;J63,D63 &amp; " - " &amp;Menu!$I$13  &amp;J63)))),"")</f>
        <v>Subscriptions - $15</v>
      </c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79">
        <f>IF(OR(Dashboard!$D$7="",Dashboard!$D$7="ALL"),1,IF(Dashboard!$D$7=I63,1,0))</f>
        <v>1</v>
      </c>
      <c r="CF63" s="80">
        <f>IF(OR(Dashboard!$G$7="",Dashboard!$G$7="ALL"),1,IF(Dashboard!$G$7=Calc!D63,1,0))</f>
        <v>1</v>
      </c>
      <c r="CG63" s="14">
        <f t="shared" si="6"/>
        <v>1</v>
      </c>
      <c r="CH63" s="79">
        <f>IF(OR(Calendar!$I$5="",Calendar!$I$5="ALL"),1,IF(Calendar!$I$5=Calc!D63,1,0))</f>
        <v>1</v>
      </c>
      <c r="CI63" s="11"/>
      <c r="CJ63" s="12">
        <v>8</v>
      </c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</row>
    <row r="64" spans="2:115" ht="15" customHeight="1" x14ac:dyDescent="0.25">
      <c r="B64" s="59">
        <v>5</v>
      </c>
      <c r="C64" s="59">
        <f>IFERROR(IF(INDEX(Bills!$C$6:$C$15,B64,1)="",0,1),"")</f>
        <v>1</v>
      </c>
      <c r="D64" s="227" t="str">
        <f>IFERROR(IF($C64=1,INDEX(Bills!$B$6:$AB$15,$B64,D$9),""),"")</f>
        <v>Subscriptions</v>
      </c>
      <c r="E64" s="227" t="str">
        <f>IFERROR(IF($C64=1,INDEX(Bills!$B$6:$AB$15,$B64,E$9),""),"")</f>
        <v>Streaming Service</v>
      </c>
      <c r="F64" s="227">
        <f t="array" ref="F64">IFERROR(IF($C64=1, INDEX($DG$13:$DG$43, MATCH(INDEX(Bills!$B$6:$AB$15, $B64, F$9), $DF$13:$DF$43, 0)), ""), "")</f>
        <v>1</v>
      </c>
      <c r="G64" s="227" t="str">
        <f t="array" ref="G64">IFERROR(IF($C64=1,INDEX($CV$14:$CV$25,IF(MOD(ROW(A54),12)=0,12,MOD(ROW(A54),12)),1),""),"")</f>
        <v>June</v>
      </c>
      <c r="H64" s="227">
        <f t="array" ref="H64">IFERROR(IF($C64=1,YEAR(INDEX($CU$14:$CU$25,IF(MOD(ROW(A54),12)=0,12,MOD(ROW(A54),12)),1)),""),"")</f>
        <v>2024</v>
      </c>
      <c r="I64" s="227" t="str">
        <f t="array" ref="I64">IFERROR(IF($C64=1,INDEX($CW$14:$CW$25,IF(MOD(ROW(A54),12)=0,12,MOD(ROW(A54),12)),1),""),"")</f>
        <v>Jun-2024</v>
      </c>
      <c r="J64" s="227">
        <f t="array" ref="J64">IFERROR(IF($C64=1,INDEX(Bills!$B$6:$AB$15,B64,MATCH(INDEX($CW$14:$CW$25,IF(MOD(ROW(A54),12)=0,12,MOD(ROW(A54),12)),1),Bills!$E$5:$AB$5,0)+3),""),"")</f>
        <v>15</v>
      </c>
      <c r="K64" s="227" t="str">
        <f t="array" ref="K64">IFERROR(IF($C64=1,IF(INDEX(Bills!$B$6:$AB$15,B64,MATCH(INDEX($CW$14:$CW$25,IF(MOD(ROW(A54),12)=0,12,MOD(ROW(A54),12)),1),Bills!$E$5:$AB$5,0)+4)=$DM$13,"Paid","Unpaid"),""),"")</f>
        <v>Paid</v>
      </c>
      <c r="L64" s="12">
        <f t="shared" si="4"/>
        <v>6</v>
      </c>
      <c r="M64" s="12">
        <f t="shared" si="5"/>
        <v>1</v>
      </c>
      <c r="N64" s="228">
        <f t="shared" si="2"/>
        <v>45444</v>
      </c>
      <c r="O64" s="12" t="str">
        <f>IFERROR(IF(C64&lt;&gt;1,"",IF(Menu!$I$13="",IF(OR(Calendar!$I$7="",Calendar!$I$7=$CM$17),E64,IF(Calendar!$I$7=$CM$18,E64 &amp; " - " &amp;J64,D64 &amp; " - " &amp;J64)),IF(OR(Calendar!$I$7="",Calendar!$I$7=$CM$17),E64,IF(Calendar!$I$7=$CM$18,E64 &amp; " - " &amp;Menu!$I$13 &amp;J64,D64 &amp; " - " &amp;Menu!$I$13  &amp;J64)))),"")</f>
        <v>Subscriptions - $15</v>
      </c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79">
        <f>IF(OR(Dashboard!$D$7="",Dashboard!$D$7="ALL"),1,IF(Dashboard!$D$7=I64,1,0))</f>
        <v>1</v>
      </c>
      <c r="CF64" s="80">
        <f>IF(OR(Dashboard!$G$7="",Dashboard!$G$7="ALL"),1,IF(Dashboard!$G$7=Calc!D64,1,0))</f>
        <v>1</v>
      </c>
      <c r="CG64" s="14">
        <f t="shared" si="6"/>
        <v>1</v>
      </c>
      <c r="CH64" s="79">
        <f>IF(OR(Calendar!$I$5="",Calendar!$I$5="ALL"),1,IF(Calendar!$I$5=Calc!D64,1,0))</f>
        <v>1</v>
      </c>
      <c r="CI64" s="11"/>
      <c r="CJ64" s="12">
        <v>9</v>
      </c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</row>
    <row r="65" spans="2:115" ht="15" customHeight="1" x14ac:dyDescent="0.25">
      <c r="B65" s="59">
        <v>5</v>
      </c>
      <c r="C65" s="59">
        <f>IFERROR(IF(INDEX(Bills!$C$6:$C$15,B65,1)="",0,1),"")</f>
        <v>1</v>
      </c>
      <c r="D65" s="227" t="str">
        <f>IFERROR(IF($C65=1,INDEX(Bills!$B$6:$AB$15,$B65,D$9),""),"")</f>
        <v>Subscriptions</v>
      </c>
      <c r="E65" s="227" t="str">
        <f>IFERROR(IF($C65=1,INDEX(Bills!$B$6:$AB$15,$B65,E$9),""),"")</f>
        <v>Streaming Service</v>
      </c>
      <c r="F65" s="227">
        <f t="array" ref="F65">IFERROR(IF($C65=1, INDEX($DG$13:$DG$43, MATCH(INDEX(Bills!$B$6:$AB$15, $B65, F$9), $DF$13:$DF$43, 0)), ""), "")</f>
        <v>1</v>
      </c>
      <c r="G65" s="227" t="str">
        <f t="array" ref="G65">IFERROR(IF($C65=1,INDEX($CV$14:$CV$25,IF(MOD(ROW(A55),12)=0,12,MOD(ROW(A55),12)),1),""),"")</f>
        <v>July</v>
      </c>
      <c r="H65" s="227">
        <f t="array" ref="H65">IFERROR(IF($C65=1,YEAR(INDEX($CU$14:$CU$25,IF(MOD(ROW(A55),12)=0,12,MOD(ROW(A55),12)),1)),""),"")</f>
        <v>2024</v>
      </c>
      <c r="I65" s="227" t="str">
        <f t="array" ref="I65">IFERROR(IF($C65=1,INDEX($CW$14:$CW$25,IF(MOD(ROW(A55),12)=0,12,MOD(ROW(A55),12)),1),""),"")</f>
        <v>Jul-2024</v>
      </c>
      <c r="J65" s="227">
        <f t="array" ref="J65">IFERROR(IF($C65=1,INDEX(Bills!$B$6:$AB$15,B65,MATCH(INDEX($CW$14:$CW$25,IF(MOD(ROW(A55),12)=0,12,MOD(ROW(A55),12)),1),Bills!$E$5:$AB$5,0)+3),""),"")</f>
        <v>15</v>
      </c>
      <c r="K65" s="227" t="str">
        <f t="array" ref="K65">IFERROR(IF($C65=1,IF(INDEX(Bills!$B$6:$AB$15,B65,MATCH(INDEX($CW$14:$CW$25,IF(MOD(ROW(A55),12)=0,12,MOD(ROW(A55),12)),1),Bills!$E$5:$AB$5,0)+4)=$DM$13,"Paid","Unpaid"),""),"")</f>
        <v>Paid</v>
      </c>
      <c r="L65" s="12">
        <f t="shared" si="4"/>
        <v>7</v>
      </c>
      <c r="M65" s="12">
        <f t="shared" si="5"/>
        <v>1</v>
      </c>
      <c r="N65" s="228">
        <f t="shared" si="2"/>
        <v>45474</v>
      </c>
      <c r="O65" s="12" t="str">
        <f>IFERROR(IF(C65&lt;&gt;1,"",IF(Menu!$I$13="",IF(OR(Calendar!$I$7="",Calendar!$I$7=$CM$17),E65,IF(Calendar!$I$7=$CM$18,E65 &amp; " - " &amp;J65,D65 &amp; " - " &amp;J65)),IF(OR(Calendar!$I$7="",Calendar!$I$7=$CM$17),E65,IF(Calendar!$I$7=$CM$18,E65 &amp; " - " &amp;Menu!$I$13 &amp;J65,D65 &amp; " - " &amp;Menu!$I$13  &amp;J65)))),"")</f>
        <v>Subscriptions - $15</v>
      </c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79">
        <f>IF(OR(Dashboard!$D$7="",Dashboard!$D$7="ALL"),1,IF(Dashboard!$D$7=I65,1,0))</f>
        <v>1</v>
      </c>
      <c r="CF65" s="80">
        <f>IF(OR(Dashboard!$G$7="",Dashboard!$G$7="ALL"),1,IF(Dashboard!$G$7=Calc!D65,1,0))</f>
        <v>1</v>
      </c>
      <c r="CG65" s="14">
        <f t="shared" si="6"/>
        <v>1</v>
      </c>
      <c r="CH65" s="79">
        <f>IF(OR(Calendar!$I$5="",Calendar!$I$5="ALL"),1,IF(Calendar!$I$5=Calc!D65,1,0))</f>
        <v>1</v>
      </c>
      <c r="CI65" s="11"/>
      <c r="CJ65" s="12">
        <v>10</v>
      </c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</row>
    <row r="66" spans="2:115" ht="15" customHeight="1" x14ac:dyDescent="0.25">
      <c r="B66" s="59">
        <v>5</v>
      </c>
      <c r="C66" s="59">
        <f>IFERROR(IF(INDEX(Bills!$C$6:$C$15,B66,1)="",0,1),"")</f>
        <v>1</v>
      </c>
      <c r="D66" s="227" t="str">
        <f>IFERROR(IF($C66=1,INDEX(Bills!$B$6:$AB$15,$B66,D$9),""),"")</f>
        <v>Subscriptions</v>
      </c>
      <c r="E66" s="227" t="str">
        <f>IFERROR(IF($C66=1,INDEX(Bills!$B$6:$AB$15,$B66,E$9),""),"")</f>
        <v>Streaming Service</v>
      </c>
      <c r="F66" s="227">
        <f t="array" ref="F66">IFERROR(IF($C66=1, INDEX($DG$13:$DG$43, MATCH(INDEX(Bills!$B$6:$AB$15, $B66, F$9), $DF$13:$DF$43, 0)), ""), "")</f>
        <v>1</v>
      </c>
      <c r="G66" s="227" t="str">
        <f t="array" ref="G66">IFERROR(IF($C66=1,INDEX($CV$14:$CV$25,IF(MOD(ROW(A56),12)=0,12,MOD(ROW(A56),12)),1),""),"")</f>
        <v>August</v>
      </c>
      <c r="H66" s="227">
        <f t="array" ref="H66">IFERROR(IF($C66=1,YEAR(INDEX($CU$14:$CU$25,IF(MOD(ROW(A56),12)=0,12,MOD(ROW(A56),12)),1)),""),"")</f>
        <v>2024</v>
      </c>
      <c r="I66" s="227" t="str">
        <f t="array" ref="I66">IFERROR(IF($C66=1,INDEX($CW$14:$CW$25,IF(MOD(ROW(A56),12)=0,12,MOD(ROW(A56),12)),1),""),"")</f>
        <v>Aug-2024</v>
      </c>
      <c r="J66" s="227">
        <f t="array" ref="J66">IFERROR(IF($C66=1,INDEX(Bills!$B$6:$AB$15,B66,MATCH(INDEX($CW$14:$CW$25,IF(MOD(ROW(A56),12)=0,12,MOD(ROW(A56),12)),1),Bills!$E$5:$AB$5,0)+3),""),"")</f>
        <v>15</v>
      </c>
      <c r="K66" s="227" t="str">
        <f t="array" ref="K66">IFERROR(IF($C66=1,IF(INDEX(Bills!$B$6:$AB$15,B66,MATCH(INDEX($CW$14:$CW$25,IF(MOD(ROW(A56),12)=0,12,MOD(ROW(A56),12)),1),Bills!$E$5:$AB$5,0)+4)=$DM$13,"Paid","Unpaid"),""),"")</f>
        <v>Unpaid</v>
      </c>
      <c r="L66" s="12">
        <f t="shared" si="4"/>
        <v>8</v>
      </c>
      <c r="M66" s="12">
        <f t="shared" si="5"/>
        <v>1</v>
      </c>
      <c r="N66" s="228">
        <f t="shared" si="2"/>
        <v>45505</v>
      </c>
      <c r="O66" s="12" t="str">
        <f>IFERROR(IF(C66&lt;&gt;1,"",IF(Menu!$I$13="",IF(OR(Calendar!$I$7="",Calendar!$I$7=$CM$17),E66,IF(Calendar!$I$7=$CM$18,E66 &amp; " - " &amp;J66,D66 &amp; " - " &amp;J66)),IF(OR(Calendar!$I$7="",Calendar!$I$7=$CM$17),E66,IF(Calendar!$I$7=$CM$18,E66 &amp; " - " &amp;Menu!$I$13 &amp;J66,D66 &amp; " - " &amp;Menu!$I$13  &amp;J66)))),"")</f>
        <v>Subscriptions - $15</v>
      </c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79">
        <f>IF(OR(Dashboard!$D$7="",Dashboard!$D$7="ALL"),1,IF(Dashboard!$D$7=I66,1,0))</f>
        <v>1</v>
      </c>
      <c r="CF66" s="80">
        <f>IF(OR(Dashboard!$G$7="",Dashboard!$G$7="ALL"),1,IF(Dashboard!$G$7=Calc!D66,1,0))</f>
        <v>1</v>
      </c>
      <c r="CG66" s="14">
        <f t="shared" si="6"/>
        <v>1</v>
      </c>
      <c r="CH66" s="79">
        <f>IF(OR(Calendar!$I$5="",Calendar!$I$5="ALL"),1,IF(Calendar!$I$5=Calc!D66,1,0))</f>
        <v>1</v>
      </c>
      <c r="CI66" s="11"/>
      <c r="CJ66" s="12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</row>
    <row r="67" spans="2:115" ht="15" customHeight="1" x14ac:dyDescent="0.25">
      <c r="B67" s="59">
        <v>5</v>
      </c>
      <c r="C67" s="59">
        <f>IFERROR(IF(INDEX(Bills!$C$6:$C$15,B67,1)="",0,1),"")</f>
        <v>1</v>
      </c>
      <c r="D67" s="227" t="str">
        <f>IFERROR(IF($C67=1,INDEX(Bills!$B$6:$AB$15,$B67,D$9),""),"")</f>
        <v>Subscriptions</v>
      </c>
      <c r="E67" s="227" t="str">
        <f>IFERROR(IF($C67=1,INDEX(Bills!$B$6:$AB$15,$B67,E$9),""),"")</f>
        <v>Streaming Service</v>
      </c>
      <c r="F67" s="227">
        <f t="array" ref="F67">IFERROR(IF($C67=1, INDEX($DG$13:$DG$43, MATCH(INDEX(Bills!$B$6:$AB$15, $B67, F$9), $DF$13:$DF$43, 0)), ""), "")</f>
        <v>1</v>
      </c>
      <c r="G67" s="227" t="str">
        <f t="array" ref="G67">IFERROR(IF($C67=1,INDEX($CV$14:$CV$25,IF(MOD(ROW(A57),12)=0,12,MOD(ROW(A57),12)),1),""),"")</f>
        <v>September</v>
      </c>
      <c r="H67" s="227">
        <f t="array" ref="H67">IFERROR(IF($C67=1,YEAR(INDEX($CU$14:$CU$25,IF(MOD(ROW(A57),12)=0,12,MOD(ROW(A57),12)),1)),""),"")</f>
        <v>2024</v>
      </c>
      <c r="I67" s="227" t="str">
        <f t="array" ref="I67">IFERROR(IF($C67=1,INDEX($CW$14:$CW$25,IF(MOD(ROW(A57),12)=0,12,MOD(ROW(A57),12)),1),""),"")</f>
        <v>Sep-2024</v>
      </c>
      <c r="J67" s="227">
        <f t="array" ref="J67">IFERROR(IF($C67=1,INDEX(Bills!$B$6:$AB$15,B67,MATCH(INDEX($CW$14:$CW$25,IF(MOD(ROW(A57),12)=0,12,MOD(ROW(A57),12)),1),Bills!$E$5:$AB$5,0)+3),""),"")</f>
        <v>15</v>
      </c>
      <c r="K67" s="227" t="str">
        <f t="array" ref="K67">IFERROR(IF($C67=1,IF(INDEX(Bills!$B$6:$AB$15,B67,MATCH(INDEX($CW$14:$CW$25,IF(MOD(ROW(A57),12)=0,12,MOD(ROW(A57),12)),1),Bills!$E$5:$AB$5,0)+4)=$DM$13,"Paid","Unpaid"),""),"")</f>
        <v>Paid</v>
      </c>
      <c r="L67" s="12">
        <f t="shared" si="4"/>
        <v>9</v>
      </c>
      <c r="M67" s="12">
        <f t="shared" si="5"/>
        <v>1</v>
      </c>
      <c r="N67" s="228">
        <f t="shared" si="2"/>
        <v>45536</v>
      </c>
      <c r="O67" s="12" t="str">
        <f>IFERROR(IF(C67&lt;&gt;1,"",IF(Menu!$I$13="",IF(OR(Calendar!$I$7="",Calendar!$I$7=$CM$17),E67,IF(Calendar!$I$7=$CM$18,E67 &amp; " - " &amp;J67,D67 &amp; " - " &amp;J67)),IF(OR(Calendar!$I$7="",Calendar!$I$7=$CM$17),E67,IF(Calendar!$I$7=$CM$18,E67 &amp; " - " &amp;Menu!$I$13 &amp;J67,D67 &amp; " - " &amp;Menu!$I$13  &amp;J67)))),"")</f>
        <v>Subscriptions - $15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79">
        <f>IF(OR(Dashboard!$D$7="",Dashboard!$D$7="ALL"),1,IF(Dashboard!$D$7=I67,1,0))</f>
        <v>1</v>
      </c>
      <c r="CF67" s="80">
        <f>IF(OR(Dashboard!$G$7="",Dashboard!$G$7="ALL"),1,IF(Dashboard!$G$7=Calc!D67,1,0))</f>
        <v>1</v>
      </c>
      <c r="CG67" s="14">
        <f t="shared" si="6"/>
        <v>1</v>
      </c>
      <c r="CH67" s="79">
        <f>IF(OR(Calendar!$I$5="",Calendar!$I$5="ALL"),1,IF(Calendar!$I$5=Calc!D67,1,0))</f>
        <v>1</v>
      </c>
      <c r="CI67" s="11"/>
      <c r="CJ67" s="233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</row>
    <row r="68" spans="2:115" ht="15" customHeight="1" x14ac:dyDescent="0.25">
      <c r="B68" s="59">
        <v>5</v>
      </c>
      <c r="C68" s="59">
        <f>IFERROR(IF(INDEX(Bills!$C$6:$C$15,B68,1)="",0,1),"")</f>
        <v>1</v>
      </c>
      <c r="D68" s="227" t="str">
        <f>IFERROR(IF($C68=1,INDEX(Bills!$B$6:$AB$15,$B68,D$9),""),"")</f>
        <v>Subscriptions</v>
      </c>
      <c r="E68" s="227" t="str">
        <f>IFERROR(IF($C68=1,INDEX(Bills!$B$6:$AB$15,$B68,E$9),""),"")</f>
        <v>Streaming Service</v>
      </c>
      <c r="F68" s="227">
        <f t="array" ref="F68">IFERROR(IF($C68=1, INDEX($DG$13:$DG$43, MATCH(INDEX(Bills!$B$6:$AB$15, $B68, F$9), $DF$13:$DF$43, 0)), ""), "")</f>
        <v>1</v>
      </c>
      <c r="G68" s="227" t="str">
        <f t="array" ref="G68">IFERROR(IF($C68=1,INDEX($CV$14:$CV$25,IF(MOD(ROW(A58),12)=0,12,MOD(ROW(A58),12)),1),""),"")</f>
        <v>October</v>
      </c>
      <c r="H68" s="227">
        <f t="array" ref="H68">IFERROR(IF($C68=1,YEAR(INDEX($CU$14:$CU$25,IF(MOD(ROW(A58),12)=0,12,MOD(ROW(A58),12)),1)),""),"")</f>
        <v>2024</v>
      </c>
      <c r="I68" s="227" t="str">
        <f t="array" ref="I68">IFERROR(IF($C68=1,INDEX($CW$14:$CW$25,IF(MOD(ROW(A58),12)=0,12,MOD(ROW(A58),12)),1),""),"")</f>
        <v>Oct-2024</v>
      </c>
      <c r="J68" s="227">
        <f t="array" ref="J68">IFERROR(IF($C68=1,INDEX(Bills!$B$6:$AB$15,B68,MATCH(INDEX($CW$14:$CW$25,IF(MOD(ROW(A58),12)=0,12,MOD(ROW(A58),12)),1),Bills!$E$5:$AB$5,0)+3),""),"")</f>
        <v>15</v>
      </c>
      <c r="K68" s="227" t="str">
        <f t="array" ref="K68">IFERROR(IF($C68=1,IF(INDEX(Bills!$B$6:$AB$15,B68,MATCH(INDEX($CW$14:$CW$25,IF(MOD(ROW(A58),12)=0,12,MOD(ROW(A58),12)),1),Bills!$E$5:$AB$5,0)+4)=$DM$13,"Paid","Unpaid"),""),"")</f>
        <v>Paid</v>
      </c>
      <c r="L68" s="12">
        <f t="shared" si="4"/>
        <v>10</v>
      </c>
      <c r="M68" s="12">
        <f t="shared" si="5"/>
        <v>1</v>
      </c>
      <c r="N68" s="228">
        <f t="shared" si="2"/>
        <v>45566</v>
      </c>
      <c r="O68" s="12" t="str">
        <f>IFERROR(IF(C68&lt;&gt;1,"",IF(Menu!$I$13="",IF(OR(Calendar!$I$7="",Calendar!$I$7=$CM$17),E68,IF(Calendar!$I$7=$CM$18,E68 &amp; " - " &amp;J68,D68 &amp; " - " &amp;J68)),IF(OR(Calendar!$I$7="",Calendar!$I$7=$CM$17),E68,IF(Calendar!$I$7=$CM$18,E68 &amp; " - " &amp;Menu!$I$13 &amp;J68,D68 &amp; " - " &amp;Menu!$I$13  &amp;J68)))),"")</f>
        <v>Subscriptions - $15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79">
        <f>IF(OR(Dashboard!$D$7="",Dashboard!$D$7="ALL"),1,IF(Dashboard!$D$7=I68,1,0))</f>
        <v>1</v>
      </c>
      <c r="CF68" s="80">
        <f>IF(OR(Dashboard!$G$7="",Dashboard!$G$7="ALL"),1,IF(Dashboard!$G$7=Calc!D68,1,0))</f>
        <v>1</v>
      </c>
      <c r="CG68" s="14">
        <f t="shared" si="6"/>
        <v>1</v>
      </c>
      <c r="CH68" s="79">
        <f>IF(OR(Calendar!$I$5="",Calendar!$I$5="ALL"),1,IF(Calendar!$I$5=Calc!D68,1,0))</f>
        <v>1</v>
      </c>
      <c r="CI68" s="11"/>
      <c r="CJ68" s="12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</row>
    <row r="69" spans="2:115" ht="15" customHeight="1" x14ac:dyDescent="0.25">
      <c r="B69" s="59">
        <v>5</v>
      </c>
      <c r="C69" s="59">
        <f>IFERROR(IF(INDEX(Bills!$C$6:$C$15,B69,1)="",0,1),"")</f>
        <v>1</v>
      </c>
      <c r="D69" s="227" t="str">
        <f>IFERROR(IF($C69=1,INDEX(Bills!$B$6:$AB$15,$B69,D$9),""),"")</f>
        <v>Subscriptions</v>
      </c>
      <c r="E69" s="227" t="str">
        <f>IFERROR(IF($C69=1,INDEX(Bills!$B$6:$AB$15,$B69,E$9),""),"")</f>
        <v>Streaming Service</v>
      </c>
      <c r="F69" s="227">
        <f t="array" ref="F69">IFERROR(IF($C69=1, INDEX($DG$13:$DG$43, MATCH(INDEX(Bills!$B$6:$AB$15, $B69, F$9), $DF$13:$DF$43, 0)), ""), "")</f>
        <v>1</v>
      </c>
      <c r="G69" s="227" t="str">
        <f t="array" ref="G69">IFERROR(IF($C69=1,INDEX($CV$14:$CV$25,IF(MOD(ROW(A59),12)=0,12,MOD(ROW(A59),12)),1),""),"")</f>
        <v>November</v>
      </c>
      <c r="H69" s="227">
        <f t="array" ref="H69">IFERROR(IF($C69=1,YEAR(INDEX($CU$14:$CU$25,IF(MOD(ROW(A59),12)=0,12,MOD(ROW(A59),12)),1)),""),"")</f>
        <v>2024</v>
      </c>
      <c r="I69" s="227" t="str">
        <f t="array" ref="I69">IFERROR(IF($C69=1,INDEX($CW$14:$CW$25,IF(MOD(ROW(A59),12)=0,12,MOD(ROW(A59),12)),1),""),"")</f>
        <v>Nov-2024</v>
      </c>
      <c r="J69" s="227">
        <f t="array" ref="J69">IFERROR(IF($C69=1,INDEX(Bills!$B$6:$AB$15,B69,MATCH(INDEX($CW$14:$CW$25,IF(MOD(ROW(A59),12)=0,12,MOD(ROW(A59),12)),1),Bills!$E$5:$AB$5,0)+3),""),"")</f>
        <v>15</v>
      </c>
      <c r="K69" s="227" t="str">
        <f t="array" ref="K69">IFERROR(IF($C69=1,IF(INDEX(Bills!$B$6:$AB$15,B69,MATCH(INDEX($CW$14:$CW$25,IF(MOD(ROW(A59),12)=0,12,MOD(ROW(A59),12)),1),Bills!$E$5:$AB$5,0)+4)=$DM$13,"Paid","Unpaid"),""),"")</f>
        <v>Unpaid</v>
      </c>
      <c r="L69" s="12">
        <f t="shared" si="4"/>
        <v>11</v>
      </c>
      <c r="M69" s="12">
        <f t="shared" si="5"/>
        <v>1</v>
      </c>
      <c r="N69" s="228">
        <f t="shared" si="2"/>
        <v>45597</v>
      </c>
      <c r="O69" s="12" t="str">
        <f>IFERROR(IF(C69&lt;&gt;1,"",IF(Menu!$I$13="",IF(OR(Calendar!$I$7="",Calendar!$I$7=$CM$17),E69,IF(Calendar!$I$7=$CM$18,E69 &amp; " - " &amp;J69,D69 &amp; " - " &amp;J69)),IF(OR(Calendar!$I$7="",Calendar!$I$7=$CM$17),E69,IF(Calendar!$I$7=$CM$18,E69 &amp; " - " &amp;Menu!$I$13 &amp;J69,D69 &amp; " - " &amp;Menu!$I$13  &amp;J69)))),"")</f>
        <v>Subscriptions - $15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79">
        <f>IF(OR(Dashboard!$D$7="",Dashboard!$D$7="ALL"),1,IF(Dashboard!$D$7=I69,1,0))</f>
        <v>1</v>
      </c>
      <c r="CF69" s="80">
        <f>IF(OR(Dashboard!$G$7="",Dashboard!$G$7="ALL"),1,IF(Dashboard!$G$7=Calc!D69,1,0))</f>
        <v>1</v>
      </c>
      <c r="CG69" s="14">
        <f t="shared" si="6"/>
        <v>1</v>
      </c>
      <c r="CH69" s="79">
        <f>IF(OR(Calendar!$I$5="",Calendar!$I$5="ALL"),1,IF(Calendar!$I$5=Calc!D69,1,0))</f>
        <v>1</v>
      </c>
      <c r="CI69" s="11"/>
      <c r="CJ69" s="12">
        <v>1</v>
      </c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</row>
    <row r="70" spans="2:115" ht="15" customHeight="1" x14ac:dyDescent="0.25">
      <c r="B70" s="59">
        <v>5</v>
      </c>
      <c r="C70" s="59">
        <f>IFERROR(IF(INDEX(Bills!$C$6:$C$15,B70,1)="",0,1),"")</f>
        <v>1</v>
      </c>
      <c r="D70" s="227" t="str">
        <f>IFERROR(IF($C70=1,INDEX(Bills!$B$6:$AB$15,$B70,D$9),""),"")</f>
        <v>Subscriptions</v>
      </c>
      <c r="E70" s="227" t="str">
        <f>IFERROR(IF($C70=1,INDEX(Bills!$B$6:$AB$15,$B70,E$9),""),"")</f>
        <v>Streaming Service</v>
      </c>
      <c r="F70" s="227">
        <f t="array" ref="F70">IFERROR(IF($C70=1, INDEX($DG$13:$DG$43, MATCH(INDEX(Bills!$B$6:$AB$15, $B70, F$9), $DF$13:$DF$43, 0)), ""), "")</f>
        <v>1</v>
      </c>
      <c r="G70" s="227" t="str">
        <f t="array" ref="G70">IFERROR(IF($C70=1,INDEX($CV$14:$CV$25,IF(MOD(ROW(A60),12)=0,12,MOD(ROW(A60),12)),1),""),"")</f>
        <v>December</v>
      </c>
      <c r="H70" s="227">
        <f t="array" ref="H70">IFERROR(IF($C70=1,YEAR(INDEX($CU$14:$CU$25,IF(MOD(ROW(A60),12)=0,12,MOD(ROW(A60),12)),1)),""),"")</f>
        <v>2024</v>
      </c>
      <c r="I70" s="227" t="str">
        <f t="array" ref="I70">IFERROR(IF($C70=1,INDEX($CW$14:$CW$25,IF(MOD(ROW(A60),12)=0,12,MOD(ROW(A60),12)),1),""),"")</f>
        <v>Dec-2024</v>
      </c>
      <c r="J70" s="227">
        <f t="array" ref="J70">IFERROR(IF($C70=1,INDEX(Bills!$B$6:$AB$15,B70,MATCH(INDEX($CW$14:$CW$25,IF(MOD(ROW(A60),12)=0,12,MOD(ROW(A60),12)),1),Bills!$E$5:$AB$5,0)+3),""),"")</f>
        <v>15</v>
      </c>
      <c r="K70" s="227" t="str">
        <f t="array" ref="K70">IFERROR(IF($C70=1,IF(INDEX(Bills!$B$6:$AB$15,B70,MATCH(INDEX($CW$14:$CW$25,IF(MOD(ROW(A60),12)=0,12,MOD(ROW(A60),12)),1),Bills!$E$5:$AB$5,0)+4)=$DM$13,"Paid","Unpaid"),""),"")</f>
        <v>Paid</v>
      </c>
      <c r="L70" s="12">
        <f t="shared" si="4"/>
        <v>12</v>
      </c>
      <c r="M70" s="12">
        <f t="shared" si="5"/>
        <v>1</v>
      </c>
      <c r="N70" s="228">
        <f t="shared" si="2"/>
        <v>45627</v>
      </c>
      <c r="O70" s="12" t="str">
        <f>IFERROR(IF(C70&lt;&gt;1,"",IF(Menu!$I$13="",IF(OR(Calendar!$I$7="",Calendar!$I$7=$CM$17),E70,IF(Calendar!$I$7=$CM$18,E70 &amp; " - " &amp;J70,D70 &amp; " - " &amp;J70)),IF(OR(Calendar!$I$7="",Calendar!$I$7=$CM$17),E70,IF(Calendar!$I$7=$CM$18,E70 &amp; " - " &amp;Menu!$I$13 &amp;J70,D70 &amp; " - " &amp;Menu!$I$13  &amp;J70)))),"")</f>
        <v>Subscriptions - $15</v>
      </c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79">
        <f>IF(OR(Dashboard!$D$7="",Dashboard!$D$7="ALL"),1,IF(Dashboard!$D$7=I70,1,0))</f>
        <v>1</v>
      </c>
      <c r="CF70" s="80">
        <f>IF(OR(Dashboard!$G$7="",Dashboard!$G$7="ALL"),1,IF(Dashboard!$G$7=Calc!D70,1,0))</f>
        <v>1</v>
      </c>
      <c r="CG70" s="14">
        <f t="shared" si="6"/>
        <v>1</v>
      </c>
      <c r="CH70" s="79">
        <f>IF(OR(Calendar!$I$5="",Calendar!$I$5="ALL"),1,IF(Calendar!$I$5=Calc!D70,1,0))</f>
        <v>1</v>
      </c>
      <c r="CI70" s="11"/>
      <c r="CJ70" s="12">
        <v>2</v>
      </c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</row>
    <row r="71" spans="2:115" ht="15" customHeight="1" x14ac:dyDescent="0.25">
      <c r="B71" s="59">
        <v>6</v>
      </c>
      <c r="C71" s="59">
        <f>IFERROR(IF(INDEX(Bills!$C$6:$C$15,B71,1)="",0,1),"")</f>
        <v>1</v>
      </c>
      <c r="D71" s="227" t="str">
        <f>IFERROR(IF($C71=1,INDEX(Bills!$B$6:$AB$15,$B71,D$9),""),"")</f>
        <v>Subscriptions</v>
      </c>
      <c r="E71" s="227" t="str">
        <f>IFERROR(IF($C71=1,INDEX(Bills!$B$6:$AB$15,$B71,E$9),""),"")</f>
        <v>Gym Membership</v>
      </c>
      <c r="F71" s="227">
        <f t="array" ref="F71">IFERROR(IF($C71=1, INDEX($DG$13:$DG$43, MATCH(INDEX(Bills!$B$6:$AB$15, $B71, F$9), $DF$13:$DF$43, 0)), ""), "")</f>
        <v>15</v>
      </c>
      <c r="G71" s="227" t="str">
        <f t="array" ref="G71">IFERROR(IF($C71=1,INDEX($CV$14:$CV$25,IF(MOD(ROW(A61),12)=0,12,MOD(ROW(A61),12)),1),""),"")</f>
        <v>January</v>
      </c>
      <c r="H71" s="227">
        <f t="array" ref="H71">IFERROR(IF($C71=1,YEAR(INDEX($CU$14:$CU$25,IF(MOD(ROW(A61),12)=0,12,MOD(ROW(A61),12)),1)),""),"")</f>
        <v>2024</v>
      </c>
      <c r="I71" s="227" t="str">
        <f t="array" ref="I71">IFERROR(IF($C71=1,INDEX($CW$14:$CW$25,IF(MOD(ROW(A61),12)=0,12,MOD(ROW(A61),12)),1),""),"")</f>
        <v>Jan-2024</v>
      </c>
      <c r="J71" s="227">
        <f t="array" ref="J71">IFERROR(IF($C71=1,INDEX(Bills!$B$6:$AB$15,B71,MATCH(INDEX($CW$14:$CW$25,IF(MOD(ROW(A61),12)=0,12,MOD(ROW(A61),12)),1),Bills!$E$5:$AB$5,0)+3),""),"")</f>
        <v>20</v>
      </c>
      <c r="K71" s="227" t="str">
        <f t="array" ref="K71">IFERROR(IF($C71=1,IF(INDEX(Bills!$B$6:$AB$15,B71,MATCH(INDEX($CW$14:$CW$25,IF(MOD(ROW(A61),12)=0,12,MOD(ROW(A61),12)),1),Bills!$E$5:$AB$5,0)+4)=$DM$13,"Paid","Unpaid"),""),"")</f>
        <v>Paid</v>
      </c>
      <c r="L71" s="12">
        <f t="shared" si="4"/>
        <v>1</v>
      </c>
      <c r="M71" s="12">
        <f t="shared" si="5"/>
        <v>15</v>
      </c>
      <c r="N71" s="228">
        <f t="shared" si="2"/>
        <v>45306</v>
      </c>
      <c r="O71" s="12" t="str">
        <f>IFERROR(IF(C71&lt;&gt;1,"",IF(Menu!$I$13="",IF(OR(Calendar!$I$7="",Calendar!$I$7=$CM$17),E71,IF(Calendar!$I$7=$CM$18,E71 &amp; " - " &amp;J71,D71 &amp; " - " &amp;J71)),IF(OR(Calendar!$I$7="",Calendar!$I$7=$CM$17),E71,IF(Calendar!$I$7=$CM$18,E71 &amp; " - " &amp;Menu!$I$13 &amp;J71,D71 &amp; " - " &amp;Menu!$I$13  &amp;J71)))),"")</f>
        <v>Subscriptions - $20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79">
        <f>IF(OR(Dashboard!$D$7="",Dashboard!$D$7="ALL"),1,IF(Dashboard!$D$7=I71,1,0))</f>
        <v>1</v>
      </c>
      <c r="CF71" s="80">
        <f>IF(OR(Dashboard!$G$7="",Dashboard!$G$7="ALL"),1,IF(Dashboard!$G$7=Calc!D71,1,0))</f>
        <v>1</v>
      </c>
      <c r="CG71" s="14">
        <f t="shared" si="6"/>
        <v>1</v>
      </c>
      <c r="CH71" s="79">
        <f>IF(OR(Calendar!$I$5="",Calendar!$I$5="ALL"),1,IF(Calendar!$I$5=Calc!D71,1,0))</f>
        <v>1</v>
      </c>
      <c r="CI71" s="11"/>
      <c r="CJ71" s="12">
        <v>3</v>
      </c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</row>
    <row r="72" spans="2:115" ht="15" customHeight="1" x14ac:dyDescent="0.25">
      <c r="B72" s="59">
        <v>6</v>
      </c>
      <c r="C72" s="59">
        <f>IFERROR(IF(INDEX(Bills!$C$6:$C$15,B72,1)="",0,1),"")</f>
        <v>1</v>
      </c>
      <c r="D72" s="227" t="str">
        <f>IFERROR(IF($C72=1,INDEX(Bills!$B$6:$AB$15,$B72,D$9),""),"")</f>
        <v>Subscriptions</v>
      </c>
      <c r="E72" s="227" t="str">
        <f>IFERROR(IF($C72=1,INDEX(Bills!$B$6:$AB$15,$B72,E$9),""),"")</f>
        <v>Gym Membership</v>
      </c>
      <c r="F72" s="227">
        <f t="array" ref="F72">IFERROR(IF($C72=1, INDEX($DG$13:$DG$43, MATCH(INDEX(Bills!$B$6:$AB$15, $B72, F$9), $DF$13:$DF$43, 0)), ""), "")</f>
        <v>15</v>
      </c>
      <c r="G72" s="227" t="str">
        <f t="array" ref="G72">IFERROR(IF($C72=1,INDEX($CV$14:$CV$25,IF(MOD(ROW(A62),12)=0,12,MOD(ROW(A62),12)),1),""),"")</f>
        <v>February</v>
      </c>
      <c r="H72" s="227">
        <f t="array" ref="H72">IFERROR(IF($C72=1,YEAR(INDEX($CU$14:$CU$25,IF(MOD(ROW(A62),12)=0,12,MOD(ROW(A62),12)),1)),""),"")</f>
        <v>2024</v>
      </c>
      <c r="I72" s="227" t="str">
        <f t="array" ref="I72">IFERROR(IF($C72=1,INDEX($CW$14:$CW$25,IF(MOD(ROW(A62),12)=0,12,MOD(ROW(A62),12)),1),""),"")</f>
        <v>Feb-2024</v>
      </c>
      <c r="J72" s="227">
        <f t="array" ref="J72">IFERROR(IF($C72=1,INDEX(Bills!$B$6:$AB$15,B72,MATCH(INDEX($CW$14:$CW$25,IF(MOD(ROW(A62),12)=0,12,MOD(ROW(A62),12)),1),Bills!$E$5:$AB$5,0)+3),""),"")</f>
        <v>20</v>
      </c>
      <c r="K72" s="227" t="str">
        <f t="array" ref="K72">IFERROR(IF($C72=1,IF(INDEX(Bills!$B$6:$AB$15,B72,MATCH(INDEX($CW$14:$CW$25,IF(MOD(ROW(A62),12)=0,12,MOD(ROW(A62),12)),1),Bills!$E$5:$AB$5,0)+4)=$DM$13,"Paid","Unpaid"),""),"")</f>
        <v>Paid</v>
      </c>
      <c r="L72" s="12">
        <f t="shared" si="4"/>
        <v>2</v>
      </c>
      <c r="M72" s="12">
        <f t="shared" si="5"/>
        <v>15</v>
      </c>
      <c r="N72" s="228">
        <f t="shared" si="2"/>
        <v>45337</v>
      </c>
      <c r="O72" s="12" t="str">
        <f>IFERROR(IF(C72&lt;&gt;1,"",IF(Menu!$I$13="",IF(OR(Calendar!$I$7="",Calendar!$I$7=$CM$17),E72,IF(Calendar!$I$7=$CM$18,E72 &amp; " - " &amp;J72,D72 &amp; " - " &amp;J72)),IF(OR(Calendar!$I$7="",Calendar!$I$7=$CM$17),E72,IF(Calendar!$I$7=$CM$18,E72 &amp; " - " &amp;Menu!$I$13 &amp;J72,D72 &amp; " - " &amp;Menu!$I$13  &amp;J72)))),"")</f>
        <v>Subscriptions - $20</v>
      </c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79">
        <f>IF(OR(Dashboard!$D$7="",Dashboard!$D$7="ALL"),1,IF(Dashboard!$D$7=I72,1,0))</f>
        <v>1</v>
      </c>
      <c r="CF72" s="80">
        <f>IF(OR(Dashboard!$G$7="",Dashboard!$G$7="ALL"),1,IF(Dashboard!$G$7=Calc!D72,1,0))</f>
        <v>1</v>
      </c>
      <c r="CG72" s="14">
        <f t="shared" si="6"/>
        <v>1</v>
      </c>
      <c r="CH72" s="79">
        <f>IF(OR(Calendar!$I$5="",Calendar!$I$5="ALL"),1,IF(Calendar!$I$5=Calc!D72,1,0))</f>
        <v>1</v>
      </c>
      <c r="CI72" s="11"/>
      <c r="CJ72" s="12">
        <v>4</v>
      </c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</row>
    <row r="73" spans="2:115" ht="15" customHeight="1" x14ac:dyDescent="0.25">
      <c r="B73" s="59">
        <v>6</v>
      </c>
      <c r="C73" s="59">
        <f>IFERROR(IF(INDEX(Bills!$C$6:$C$15,B73,1)="",0,1),"")</f>
        <v>1</v>
      </c>
      <c r="D73" s="227" t="str">
        <f>IFERROR(IF($C73=1,INDEX(Bills!$B$6:$AB$15,$B73,D$9),""),"")</f>
        <v>Subscriptions</v>
      </c>
      <c r="E73" s="227" t="str">
        <f>IFERROR(IF($C73=1,INDEX(Bills!$B$6:$AB$15,$B73,E$9),""),"")</f>
        <v>Gym Membership</v>
      </c>
      <c r="F73" s="227">
        <f t="array" ref="F73">IFERROR(IF($C73=1, INDEX($DG$13:$DG$43, MATCH(INDEX(Bills!$B$6:$AB$15, $B73, F$9), $DF$13:$DF$43, 0)), ""), "")</f>
        <v>15</v>
      </c>
      <c r="G73" s="227" t="str">
        <f t="array" ref="G73">IFERROR(IF($C73=1,INDEX($CV$14:$CV$25,IF(MOD(ROW(A63),12)=0,12,MOD(ROW(A63),12)),1),""),"")</f>
        <v>March</v>
      </c>
      <c r="H73" s="227">
        <f t="array" ref="H73">IFERROR(IF($C73=1,YEAR(INDEX($CU$14:$CU$25,IF(MOD(ROW(A63),12)=0,12,MOD(ROW(A63),12)),1)),""),"")</f>
        <v>2024</v>
      </c>
      <c r="I73" s="227" t="str">
        <f t="array" ref="I73">IFERROR(IF($C73=1,INDEX($CW$14:$CW$25,IF(MOD(ROW(A63),12)=0,12,MOD(ROW(A63),12)),1),""),"")</f>
        <v>Mar-2024</v>
      </c>
      <c r="J73" s="227">
        <f t="array" ref="J73">IFERROR(IF($C73=1,INDEX(Bills!$B$6:$AB$15,B73,MATCH(INDEX($CW$14:$CW$25,IF(MOD(ROW(A63),12)=0,12,MOD(ROW(A63),12)),1),Bills!$E$5:$AB$5,0)+3),""),"")</f>
        <v>20</v>
      </c>
      <c r="K73" s="227" t="str">
        <f t="array" ref="K73">IFERROR(IF($C73=1,IF(INDEX(Bills!$B$6:$AB$15,B73,MATCH(INDEX($CW$14:$CW$25,IF(MOD(ROW(A63),12)=0,12,MOD(ROW(A63),12)),1),Bills!$E$5:$AB$5,0)+4)=$DM$13,"Paid","Unpaid"),""),"")</f>
        <v>Paid</v>
      </c>
      <c r="L73" s="12">
        <f t="shared" si="4"/>
        <v>3</v>
      </c>
      <c r="M73" s="12">
        <f t="shared" si="5"/>
        <v>15</v>
      </c>
      <c r="N73" s="228">
        <f t="shared" si="2"/>
        <v>45366</v>
      </c>
      <c r="O73" s="12" t="str">
        <f>IFERROR(IF(C73&lt;&gt;1,"",IF(Menu!$I$13="",IF(OR(Calendar!$I$7="",Calendar!$I$7=$CM$17),E73,IF(Calendar!$I$7=$CM$18,E73 &amp; " - " &amp;J73,D73 &amp; " - " &amp;J73)),IF(OR(Calendar!$I$7="",Calendar!$I$7=$CM$17),E73,IF(Calendar!$I$7=$CM$18,E73 &amp; " - " &amp;Menu!$I$13 &amp;J73,D73 &amp; " - " &amp;Menu!$I$13  &amp;J73)))),"")</f>
        <v>Subscriptions - $20</v>
      </c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79">
        <f>IF(OR(Dashboard!$D$7="",Dashboard!$D$7="ALL"),1,IF(Dashboard!$D$7=I73,1,0))</f>
        <v>1</v>
      </c>
      <c r="CF73" s="80">
        <f>IF(OR(Dashboard!$G$7="",Dashboard!$G$7="ALL"),1,IF(Dashboard!$G$7=Calc!D73,1,0))</f>
        <v>1</v>
      </c>
      <c r="CG73" s="14">
        <f t="shared" si="6"/>
        <v>1</v>
      </c>
      <c r="CH73" s="79">
        <f>IF(OR(Calendar!$I$5="",Calendar!$I$5="ALL"),1,IF(Calendar!$I$5=Calc!D73,1,0))</f>
        <v>1</v>
      </c>
      <c r="CI73" s="11"/>
      <c r="CJ73" s="12">
        <v>5</v>
      </c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</row>
    <row r="74" spans="2:115" ht="15" customHeight="1" x14ac:dyDescent="0.25">
      <c r="B74" s="59">
        <v>6</v>
      </c>
      <c r="C74" s="59">
        <f>IFERROR(IF(INDEX(Bills!$C$6:$C$15,B74,1)="",0,1),"")</f>
        <v>1</v>
      </c>
      <c r="D74" s="227" t="str">
        <f>IFERROR(IF($C74=1,INDEX(Bills!$B$6:$AB$15,$B74,D$9),""),"")</f>
        <v>Subscriptions</v>
      </c>
      <c r="E74" s="227" t="str">
        <f>IFERROR(IF($C74=1,INDEX(Bills!$B$6:$AB$15,$B74,E$9),""),"")</f>
        <v>Gym Membership</v>
      </c>
      <c r="F74" s="227">
        <f t="array" ref="F74">IFERROR(IF($C74=1, INDEX($DG$13:$DG$43, MATCH(INDEX(Bills!$B$6:$AB$15, $B74, F$9), $DF$13:$DF$43, 0)), ""), "")</f>
        <v>15</v>
      </c>
      <c r="G74" s="227" t="str">
        <f t="array" ref="G74">IFERROR(IF($C74=1,INDEX($CV$14:$CV$25,IF(MOD(ROW(A64),12)=0,12,MOD(ROW(A64),12)),1),""),"")</f>
        <v>April</v>
      </c>
      <c r="H74" s="227">
        <f t="array" ref="H74">IFERROR(IF($C74=1,YEAR(INDEX($CU$14:$CU$25,IF(MOD(ROW(A64),12)=0,12,MOD(ROW(A64),12)),1)),""),"")</f>
        <v>2024</v>
      </c>
      <c r="I74" s="227" t="str">
        <f t="array" ref="I74">IFERROR(IF($C74=1,INDEX($CW$14:$CW$25,IF(MOD(ROW(A64),12)=0,12,MOD(ROW(A64),12)),1),""),"")</f>
        <v>Apr-2024</v>
      </c>
      <c r="J74" s="227">
        <f t="array" ref="J74">IFERROR(IF($C74=1,INDEX(Bills!$B$6:$AB$15,B74,MATCH(INDEX($CW$14:$CW$25,IF(MOD(ROW(A64),12)=0,12,MOD(ROW(A64),12)),1),Bills!$E$5:$AB$5,0)+3),""),"")</f>
        <v>20</v>
      </c>
      <c r="K74" s="227" t="str">
        <f t="array" ref="K74">IFERROR(IF($C74=1,IF(INDEX(Bills!$B$6:$AB$15,B74,MATCH(INDEX($CW$14:$CW$25,IF(MOD(ROW(A64),12)=0,12,MOD(ROW(A64),12)),1),Bills!$E$5:$AB$5,0)+4)=$DM$13,"Paid","Unpaid"),""),"")</f>
        <v>Paid</v>
      </c>
      <c r="L74" s="12">
        <f t="shared" si="4"/>
        <v>4</v>
      </c>
      <c r="M74" s="12">
        <f t="shared" si="5"/>
        <v>15</v>
      </c>
      <c r="N74" s="228">
        <f t="shared" si="2"/>
        <v>45397</v>
      </c>
      <c r="O74" s="12" t="str">
        <f>IFERROR(IF(C74&lt;&gt;1,"",IF(Menu!$I$13="",IF(OR(Calendar!$I$7="",Calendar!$I$7=$CM$17),E74,IF(Calendar!$I$7=$CM$18,E74 &amp; " - " &amp;J74,D74 &amp; " - " &amp;J74)),IF(OR(Calendar!$I$7="",Calendar!$I$7=$CM$17),E74,IF(Calendar!$I$7=$CM$18,E74 &amp; " - " &amp;Menu!$I$13 &amp;J74,D74 &amp; " - " &amp;Menu!$I$13  &amp;J74)))),"")</f>
        <v>Subscriptions - $20</v>
      </c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79">
        <f>IF(OR(Dashboard!$D$7="",Dashboard!$D$7="ALL"),1,IF(Dashboard!$D$7=I74,1,0))</f>
        <v>1</v>
      </c>
      <c r="CF74" s="80">
        <f>IF(OR(Dashboard!$G$7="",Dashboard!$G$7="ALL"),1,IF(Dashboard!$G$7=Calc!D74,1,0))</f>
        <v>1</v>
      </c>
      <c r="CG74" s="14">
        <f t="shared" si="6"/>
        <v>1</v>
      </c>
      <c r="CH74" s="79">
        <f>IF(OR(Calendar!$I$5="",Calendar!$I$5="ALL"),1,IF(Calendar!$I$5=Calc!D74,1,0))</f>
        <v>1</v>
      </c>
      <c r="CI74" s="11"/>
      <c r="CJ74" s="12">
        <v>6</v>
      </c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</row>
    <row r="75" spans="2:115" ht="15" customHeight="1" x14ac:dyDescent="0.25">
      <c r="B75" s="59">
        <v>6</v>
      </c>
      <c r="C75" s="59">
        <f>IFERROR(IF(INDEX(Bills!$C$6:$C$15,B75,1)="",0,1),"")</f>
        <v>1</v>
      </c>
      <c r="D75" s="227" t="str">
        <f>IFERROR(IF($C75=1,INDEX(Bills!$B$6:$AB$15,$B75,D$9),""),"")</f>
        <v>Subscriptions</v>
      </c>
      <c r="E75" s="227" t="str">
        <f>IFERROR(IF($C75=1,INDEX(Bills!$B$6:$AB$15,$B75,E$9),""),"")</f>
        <v>Gym Membership</v>
      </c>
      <c r="F75" s="227">
        <f t="array" ref="F75">IFERROR(IF($C75=1, INDEX($DG$13:$DG$43, MATCH(INDEX(Bills!$B$6:$AB$15, $B75, F$9), $DF$13:$DF$43, 0)), ""), "")</f>
        <v>15</v>
      </c>
      <c r="G75" s="227" t="str">
        <f t="array" ref="G75">IFERROR(IF($C75=1,INDEX($CV$14:$CV$25,IF(MOD(ROW(A65),12)=0,12,MOD(ROW(A65),12)),1),""),"")</f>
        <v>May</v>
      </c>
      <c r="H75" s="227">
        <f t="array" ref="H75">IFERROR(IF($C75=1,YEAR(INDEX($CU$14:$CU$25,IF(MOD(ROW(A65),12)=0,12,MOD(ROW(A65),12)),1)),""),"")</f>
        <v>2024</v>
      </c>
      <c r="I75" s="227" t="str">
        <f t="array" ref="I75">IFERROR(IF($C75=1,INDEX($CW$14:$CW$25,IF(MOD(ROW(A65),12)=0,12,MOD(ROW(A65),12)),1),""),"")</f>
        <v>May-2024</v>
      </c>
      <c r="J75" s="227">
        <f t="array" ref="J75">IFERROR(IF($C75=1,INDEX(Bills!$B$6:$AB$15,B75,MATCH(INDEX($CW$14:$CW$25,IF(MOD(ROW(A65),12)=0,12,MOD(ROW(A65),12)),1),Bills!$E$5:$AB$5,0)+3),""),"")</f>
        <v>20</v>
      </c>
      <c r="K75" s="227" t="str">
        <f t="array" ref="K75">IFERROR(IF($C75=1,IF(INDEX(Bills!$B$6:$AB$15,B75,MATCH(INDEX($CW$14:$CW$25,IF(MOD(ROW(A65),12)=0,12,MOD(ROW(A65),12)),1),Bills!$E$5:$AB$5,0)+4)=$DM$13,"Paid","Unpaid"),""),"")</f>
        <v>Paid</v>
      </c>
      <c r="L75" s="12">
        <f t="shared" ref="L75:L130" si="16">IFERROR(IF($C75=1,INDEX($CP$14:$CQ$25,MATCH(G75,$CQ$14:$CQ$25,0),1),""),"")</f>
        <v>5</v>
      </c>
      <c r="M75" s="12">
        <f t="shared" si="5"/>
        <v>15</v>
      </c>
      <c r="N75" s="228">
        <f t="shared" ref="N75:N130" si="17">IFERROR(DATE(H75,INDEX($CP$14:$CQ$25,MATCH(G75,$CQ$14:$CQ$25,0),1),F75),"")</f>
        <v>45427</v>
      </c>
      <c r="O75" s="12" t="str">
        <f>IFERROR(IF(C75&lt;&gt;1,"",IF(Menu!$I$13="",IF(OR(Calendar!$I$7="",Calendar!$I$7=$CM$17),E75,IF(Calendar!$I$7=$CM$18,E75 &amp; " - " &amp;J75,D75 &amp; " - " &amp;J75)),IF(OR(Calendar!$I$7="",Calendar!$I$7=$CM$17),E75,IF(Calendar!$I$7=$CM$18,E75 &amp; " - " &amp;Menu!$I$13 &amp;J75,D75 &amp; " - " &amp;Menu!$I$13  &amp;J75)))),"")</f>
        <v>Subscriptions - $20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79">
        <f>IF(OR(Dashboard!$D$7="",Dashboard!$D$7="ALL"),1,IF(Dashboard!$D$7=I75,1,0))</f>
        <v>1</v>
      </c>
      <c r="CF75" s="80">
        <f>IF(OR(Dashboard!$G$7="",Dashboard!$G$7="ALL"),1,IF(Dashboard!$G$7=Calc!D75,1,0))</f>
        <v>1</v>
      </c>
      <c r="CG75" s="14">
        <f t="shared" si="6"/>
        <v>1</v>
      </c>
      <c r="CH75" s="79">
        <f>IF(OR(Calendar!$I$5="",Calendar!$I$5="ALL"),1,IF(Calendar!$I$5=Calc!D75,1,0))</f>
        <v>1</v>
      </c>
      <c r="CI75" s="11"/>
      <c r="CJ75" s="12">
        <v>7</v>
      </c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</row>
    <row r="76" spans="2:115" ht="15" customHeight="1" x14ac:dyDescent="0.25">
      <c r="B76" s="59">
        <v>6</v>
      </c>
      <c r="C76" s="59">
        <f>IFERROR(IF(INDEX(Bills!$C$6:$C$15,B76,1)="",0,1),"")</f>
        <v>1</v>
      </c>
      <c r="D76" s="227" t="str">
        <f>IFERROR(IF($C76=1,INDEX(Bills!$B$6:$AB$15,$B76,D$9),""),"")</f>
        <v>Subscriptions</v>
      </c>
      <c r="E76" s="227" t="str">
        <f>IFERROR(IF($C76=1,INDEX(Bills!$B$6:$AB$15,$B76,E$9),""),"")</f>
        <v>Gym Membership</v>
      </c>
      <c r="F76" s="227">
        <f t="array" ref="F76">IFERROR(IF($C76=1, INDEX($DG$13:$DG$43, MATCH(INDEX(Bills!$B$6:$AB$15, $B76, F$9), $DF$13:$DF$43, 0)), ""), "")</f>
        <v>15</v>
      </c>
      <c r="G76" s="227" t="str">
        <f t="array" ref="G76">IFERROR(IF($C76=1,INDEX($CV$14:$CV$25,IF(MOD(ROW(A66),12)=0,12,MOD(ROW(A66),12)),1),""),"")</f>
        <v>June</v>
      </c>
      <c r="H76" s="227">
        <f t="array" ref="H76">IFERROR(IF($C76=1,YEAR(INDEX($CU$14:$CU$25,IF(MOD(ROW(A66),12)=0,12,MOD(ROW(A66),12)),1)),""),"")</f>
        <v>2024</v>
      </c>
      <c r="I76" s="227" t="str">
        <f t="array" ref="I76">IFERROR(IF($C76=1,INDEX($CW$14:$CW$25,IF(MOD(ROW(A66),12)=0,12,MOD(ROW(A66),12)),1),""),"")</f>
        <v>Jun-2024</v>
      </c>
      <c r="J76" s="227">
        <f t="array" ref="J76">IFERROR(IF($C76=1,INDEX(Bills!$B$6:$AB$15,B76,MATCH(INDEX($CW$14:$CW$25,IF(MOD(ROW(A66),12)=0,12,MOD(ROW(A66),12)),1),Bills!$E$5:$AB$5,0)+3),""),"")</f>
        <v>20</v>
      </c>
      <c r="K76" s="227" t="str">
        <f t="array" ref="K76">IFERROR(IF($C76=1,IF(INDEX(Bills!$B$6:$AB$15,B76,MATCH(INDEX($CW$14:$CW$25,IF(MOD(ROW(A66),12)=0,12,MOD(ROW(A66),12)),1),Bills!$E$5:$AB$5,0)+4)=$DM$13,"Paid","Unpaid"),""),"")</f>
        <v>Paid</v>
      </c>
      <c r="L76" s="12">
        <f t="shared" si="16"/>
        <v>6</v>
      </c>
      <c r="M76" s="12">
        <f t="shared" ref="M76:M130" si="18">IFERROR(IF($C76=1,F76,""),"")</f>
        <v>15</v>
      </c>
      <c r="N76" s="228">
        <f t="shared" si="17"/>
        <v>45458</v>
      </c>
      <c r="O76" s="12" t="str">
        <f>IFERROR(IF(C76&lt;&gt;1,"",IF(Menu!$I$13="",IF(OR(Calendar!$I$7="",Calendar!$I$7=$CM$17),E76,IF(Calendar!$I$7=$CM$18,E76 &amp; " - " &amp;J76,D76 &amp; " - " &amp;J76)),IF(OR(Calendar!$I$7="",Calendar!$I$7=$CM$17),E76,IF(Calendar!$I$7=$CM$18,E76 &amp; " - " &amp;Menu!$I$13 &amp;J76,D76 &amp; " - " &amp;Menu!$I$13  &amp;J76)))),"")</f>
        <v>Subscriptions - $20</v>
      </c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79">
        <f>IF(OR(Dashboard!$D$7="",Dashboard!$D$7="ALL"),1,IF(Dashboard!$D$7=I76,1,0))</f>
        <v>1</v>
      </c>
      <c r="CF76" s="80">
        <f>IF(OR(Dashboard!$G$7="",Dashboard!$G$7="ALL"),1,IF(Dashboard!$G$7=Calc!D76,1,0))</f>
        <v>1</v>
      </c>
      <c r="CG76" s="14">
        <f t="shared" ref="CG76:CG130" si="19">IFERROR(CE76*CF76,0)</f>
        <v>1</v>
      </c>
      <c r="CH76" s="79">
        <f>IF(OR(Calendar!$I$5="",Calendar!$I$5="ALL"),1,IF(Calendar!$I$5=Calc!D76,1,0))</f>
        <v>1</v>
      </c>
      <c r="CI76" s="11"/>
      <c r="CJ76" s="12">
        <v>8</v>
      </c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</row>
    <row r="77" spans="2:115" ht="15" customHeight="1" x14ac:dyDescent="0.25">
      <c r="B77" s="59">
        <v>6</v>
      </c>
      <c r="C77" s="59">
        <f>IFERROR(IF(INDEX(Bills!$C$6:$C$15,B77,1)="",0,1),"")</f>
        <v>1</v>
      </c>
      <c r="D77" s="227" t="str">
        <f>IFERROR(IF($C77=1,INDEX(Bills!$B$6:$AB$15,$B77,D$9),""),"")</f>
        <v>Subscriptions</v>
      </c>
      <c r="E77" s="227" t="str">
        <f>IFERROR(IF($C77=1,INDEX(Bills!$B$6:$AB$15,$B77,E$9),""),"")</f>
        <v>Gym Membership</v>
      </c>
      <c r="F77" s="227">
        <f t="array" ref="F77">IFERROR(IF($C77=1, INDEX($DG$13:$DG$43, MATCH(INDEX(Bills!$B$6:$AB$15, $B77, F$9), $DF$13:$DF$43, 0)), ""), "")</f>
        <v>15</v>
      </c>
      <c r="G77" s="227" t="str">
        <f t="array" ref="G77">IFERROR(IF($C77=1,INDEX($CV$14:$CV$25,IF(MOD(ROW(A67),12)=0,12,MOD(ROW(A67),12)),1),""),"")</f>
        <v>July</v>
      </c>
      <c r="H77" s="227">
        <f t="array" ref="H77">IFERROR(IF($C77=1,YEAR(INDEX($CU$14:$CU$25,IF(MOD(ROW(A67),12)=0,12,MOD(ROW(A67),12)),1)),""),"")</f>
        <v>2024</v>
      </c>
      <c r="I77" s="227" t="str">
        <f t="array" ref="I77">IFERROR(IF($C77=1,INDEX($CW$14:$CW$25,IF(MOD(ROW(A67),12)=0,12,MOD(ROW(A67),12)),1),""),"")</f>
        <v>Jul-2024</v>
      </c>
      <c r="J77" s="227">
        <f t="array" ref="J77">IFERROR(IF($C77=1,INDEX(Bills!$B$6:$AB$15,B77,MATCH(INDEX($CW$14:$CW$25,IF(MOD(ROW(A67),12)=0,12,MOD(ROW(A67),12)),1),Bills!$E$5:$AB$5,0)+3),""),"")</f>
        <v>20</v>
      </c>
      <c r="K77" s="227" t="str">
        <f t="array" ref="K77">IFERROR(IF($C77=1,IF(INDEX(Bills!$B$6:$AB$15,B77,MATCH(INDEX($CW$14:$CW$25,IF(MOD(ROW(A67),12)=0,12,MOD(ROW(A67),12)),1),Bills!$E$5:$AB$5,0)+4)=$DM$13,"Paid","Unpaid"),""),"")</f>
        <v>Paid</v>
      </c>
      <c r="L77" s="12">
        <f t="shared" si="16"/>
        <v>7</v>
      </c>
      <c r="M77" s="12">
        <f t="shared" si="18"/>
        <v>15</v>
      </c>
      <c r="N77" s="228">
        <f t="shared" si="17"/>
        <v>45488</v>
      </c>
      <c r="O77" s="12" t="str">
        <f>IFERROR(IF(C77&lt;&gt;1,"",IF(Menu!$I$13="",IF(OR(Calendar!$I$7="",Calendar!$I$7=$CM$17),E77,IF(Calendar!$I$7=$CM$18,E77 &amp; " - " &amp;J77,D77 &amp; " - " &amp;J77)),IF(OR(Calendar!$I$7="",Calendar!$I$7=$CM$17),E77,IF(Calendar!$I$7=$CM$18,E77 &amp; " - " &amp;Menu!$I$13 &amp;J77,D77 &amp; " - " &amp;Menu!$I$13  &amp;J77)))),"")</f>
        <v>Subscriptions - $20</v>
      </c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79">
        <f>IF(OR(Dashboard!$D$7="",Dashboard!$D$7="ALL"),1,IF(Dashboard!$D$7=I77,1,0))</f>
        <v>1</v>
      </c>
      <c r="CF77" s="80">
        <f>IF(OR(Dashboard!$G$7="",Dashboard!$G$7="ALL"),1,IF(Dashboard!$G$7=Calc!D77,1,0))</f>
        <v>1</v>
      </c>
      <c r="CG77" s="14">
        <f t="shared" si="19"/>
        <v>1</v>
      </c>
      <c r="CH77" s="79">
        <f>IF(OR(Calendar!$I$5="",Calendar!$I$5="ALL"),1,IF(Calendar!$I$5=Calc!D77,1,0))</f>
        <v>1</v>
      </c>
      <c r="CI77" s="11"/>
      <c r="CJ77" s="12">
        <v>9</v>
      </c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</row>
    <row r="78" spans="2:115" ht="15" customHeight="1" x14ac:dyDescent="0.25">
      <c r="B78" s="59">
        <v>6</v>
      </c>
      <c r="C78" s="59">
        <f>IFERROR(IF(INDEX(Bills!$C$6:$C$15,B78,1)="",0,1),"")</f>
        <v>1</v>
      </c>
      <c r="D78" s="227" t="str">
        <f>IFERROR(IF($C78=1,INDEX(Bills!$B$6:$AB$15,$B78,D$9),""),"")</f>
        <v>Subscriptions</v>
      </c>
      <c r="E78" s="227" t="str">
        <f>IFERROR(IF($C78=1,INDEX(Bills!$B$6:$AB$15,$B78,E$9),""),"")</f>
        <v>Gym Membership</v>
      </c>
      <c r="F78" s="227">
        <f t="array" ref="F78">IFERROR(IF($C78=1, INDEX($DG$13:$DG$43, MATCH(INDEX(Bills!$B$6:$AB$15, $B78, F$9), $DF$13:$DF$43, 0)), ""), "")</f>
        <v>15</v>
      </c>
      <c r="G78" s="227" t="str">
        <f t="array" ref="G78">IFERROR(IF($C78=1,INDEX($CV$14:$CV$25,IF(MOD(ROW(A68),12)=0,12,MOD(ROW(A68),12)),1),""),"")</f>
        <v>August</v>
      </c>
      <c r="H78" s="227">
        <f t="array" ref="H78">IFERROR(IF($C78=1,YEAR(INDEX($CU$14:$CU$25,IF(MOD(ROW(A68),12)=0,12,MOD(ROW(A68),12)),1)),""),"")</f>
        <v>2024</v>
      </c>
      <c r="I78" s="227" t="str">
        <f t="array" ref="I78">IFERROR(IF($C78=1,INDEX($CW$14:$CW$25,IF(MOD(ROW(A68),12)=0,12,MOD(ROW(A68),12)),1),""),"")</f>
        <v>Aug-2024</v>
      </c>
      <c r="J78" s="227">
        <f t="array" ref="J78">IFERROR(IF($C78=1,INDEX(Bills!$B$6:$AB$15,B78,MATCH(INDEX($CW$14:$CW$25,IF(MOD(ROW(A68),12)=0,12,MOD(ROW(A68),12)),1),Bills!$E$5:$AB$5,0)+3),""),"")</f>
        <v>20</v>
      </c>
      <c r="K78" s="227" t="str">
        <f t="array" ref="K78">IFERROR(IF($C78=1,IF(INDEX(Bills!$B$6:$AB$15,B78,MATCH(INDEX($CW$14:$CW$25,IF(MOD(ROW(A68),12)=0,12,MOD(ROW(A68),12)),1),Bills!$E$5:$AB$5,0)+4)=$DM$13,"Paid","Unpaid"),""),"")</f>
        <v>Paid</v>
      </c>
      <c r="L78" s="12">
        <f t="shared" si="16"/>
        <v>8</v>
      </c>
      <c r="M78" s="12">
        <f t="shared" si="18"/>
        <v>15</v>
      </c>
      <c r="N78" s="228">
        <f t="shared" si="17"/>
        <v>45519</v>
      </c>
      <c r="O78" s="12" t="str">
        <f>IFERROR(IF(C78&lt;&gt;1,"",IF(Menu!$I$13="",IF(OR(Calendar!$I$7="",Calendar!$I$7=$CM$17),E78,IF(Calendar!$I$7=$CM$18,E78 &amp; " - " &amp;J78,D78 &amp; " - " &amp;J78)),IF(OR(Calendar!$I$7="",Calendar!$I$7=$CM$17),E78,IF(Calendar!$I$7=$CM$18,E78 &amp; " - " &amp;Menu!$I$13 &amp;J78,D78 &amp; " - " &amp;Menu!$I$13  &amp;J78)))),"")</f>
        <v>Subscriptions - $20</v>
      </c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79">
        <f>IF(OR(Dashboard!$D$7="",Dashboard!$D$7="ALL"),1,IF(Dashboard!$D$7=I78,1,0))</f>
        <v>1</v>
      </c>
      <c r="CF78" s="80">
        <f>IF(OR(Dashboard!$G$7="",Dashboard!$G$7="ALL"),1,IF(Dashboard!$G$7=Calc!D78,1,0))</f>
        <v>1</v>
      </c>
      <c r="CG78" s="14">
        <f t="shared" si="19"/>
        <v>1</v>
      </c>
      <c r="CH78" s="79">
        <f>IF(OR(Calendar!$I$5="",Calendar!$I$5="ALL"),1,IF(Calendar!$I$5=Calc!D78,1,0))</f>
        <v>1</v>
      </c>
      <c r="CI78" s="11"/>
      <c r="CJ78" s="12">
        <v>10</v>
      </c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</row>
    <row r="79" spans="2:115" ht="15" customHeight="1" x14ac:dyDescent="0.25">
      <c r="B79" s="59">
        <v>6</v>
      </c>
      <c r="C79" s="59">
        <f>IFERROR(IF(INDEX(Bills!$C$6:$C$15,B79,1)="",0,1),"")</f>
        <v>1</v>
      </c>
      <c r="D79" s="227" t="str">
        <f>IFERROR(IF($C79=1,INDEX(Bills!$B$6:$AB$15,$B79,D$9),""),"")</f>
        <v>Subscriptions</v>
      </c>
      <c r="E79" s="227" t="str">
        <f>IFERROR(IF($C79=1,INDEX(Bills!$B$6:$AB$15,$B79,E$9),""),"")</f>
        <v>Gym Membership</v>
      </c>
      <c r="F79" s="227">
        <f t="array" ref="F79">IFERROR(IF($C79=1, INDEX($DG$13:$DG$43, MATCH(INDEX(Bills!$B$6:$AB$15, $B79, F$9), $DF$13:$DF$43, 0)), ""), "")</f>
        <v>15</v>
      </c>
      <c r="G79" s="227" t="str">
        <f t="array" ref="G79">IFERROR(IF($C79=1,INDEX($CV$14:$CV$25,IF(MOD(ROW(A69),12)=0,12,MOD(ROW(A69),12)),1),""),"")</f>
        <v>September</v>
      </c>
      <c r="H79" s="227">
        <f t="array" ref="H79">IFERROR(IF($C79=1,YEAR(INDEX($CU$14:$CU$25,IF(MOD(ROW(A69),12)=0,12,MOD(ROW(A69),12)),1)),""),"")</f>
        <v>2024</v>
      </c>
      <c r="I79" s="227" t="str">
        <f t="array" ref="I79">IFERROR(IF($C79=1,INDEX($CW$14:$CW$25,IF(MOD(ROW(A69),12)=0,12,MOD(ROW(A69),12)),1),""),"")</f>
        <v>Sep-2024</v>
      </c>
      <c r="J79" s="227">
        <f t="array" ref="J79">IFERROR(IF($C79=1,INDEX(Bills!$B$6:$AB$15,B79,MATCH(INDEX($CW$14:$CW$25,IF(MOD(ROW(A69),12)=0,12,MOD(ROW(A69),12)),1),Bills!$E$5:$AB$5,0)+3),""),"")</f>
        <v>20</v>
      </c>
      <c r="K79" s="227" t="str">
        <f t="array" ref="K79">IFERROR(IF($C79=1,IF(INDEX(Bills!$B$6:$AB$15,B79,MATCH(INDEX($CW$14:$CW$25,IF(MOD(ROW(A69),12)=0,12,MOD(ROW(A69),12)),1),Bills!$E$5:$AB$5,0)+4)=$DM$13,"Paid","Unpaid"),""),"")</f>
        <v>Paid</v>
      </c>
      <c r="L79" s="12">
        <f t="shared" si="16"/>
        <v>9</v>
      </c>
      <c r="M79" s="12">
        <f t="shared" si="18"/>
        <v>15</v>
      </c>
      <c r="N79" s="228">
        <f t="shared" si="17"/>
        <v>45550</v>
      </c>
      <c r="O79" s="12" t="str">
        <f>IFERROR(IF(C79&lt;&gt;1,"",IF(Menu!$I$13="",IF(OR(Calendar!$I$7="",Calendar!$I$7=$CM$17),E79,IF(Calendar!$I$7=$CM$18,E79 &amp; " - " &amp;J79,D79 &amp; " - " &amp;J79)),IF(OR(Calendar!$I$7="",Calendar!$I$7=$CM$17),E79,IF(Calendar!$I$7=$CM$18,E79 &amp; " - " &amp;Menu!$I$13 &amp;J79,D79 &amp; " - " &amp;Menu!$I$13  &amp;J79)))),"")</f>
        <v>Subscriptions - $20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79">
        <f>IF(OR(Dashboard!$D$7="",Dashboard!$D$7="ALL"),1,IF(Dashboard!$D$7=I79,1,0))</f>
        <v>1</v>
      </c>
      <c r="CF79" s="80">
        <f>IF(OR(Dashboard!$G$7="",Dashboard!$G$7="ALL"),1,IF(Dashboard!$G$7=Calc!D79,1,0))</f>
        <v>1</v>
      </c>
      <c r="CG79" s="14">
        <f t="shared" si="19"/>
        <v>1</v>
      </c>
      <c r="CH79" s="79">
        <f>IF(OR(Calendar!$I$5="",Calendar!$I$5="ALL"),1,IF(Calendar!$I$5=Calc!D79,1,0))</f>
        <v>1</v>
      </c>
      <c r="CI79" s="11"/>
      <c r="CJ79" s="12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</row>
    <row r="80" spans="2:115" ht="15" customHeight="1" x14ac:dyDescent="0.25">
      <c r="B80" s="59">
        <v>6</v>
      </c>
      <c r="C80" s="59">
        <f>IFERROR(IF(INDEX(Bills!$C$6:$C$15,B80,1)="",0,1),"")</f>
        <v>1</v>
      </c>
      <c r="D80" s="227" t="str">
        <f>IFERROR(IF($C80=1,INDEX(Bills!$B$6:$AB$15,$B80,D$9),""),"")</f>
        <v>Subscriptions</v>
      </c>
      <c r="E80" s="227" t="str">
        <f>IFERROR(IF($C80=1,INDEX(Bills!$B$6:$AB$15,$B80,E$9),""),"")</f>
        <v>Gym Membership</v>
      </c>
      <c r="F80" s="227">
        <f t="array" ref="F80">IFERROR(IF($C80=1, INDEX($DG$13:$DG$43, MATCH(INDEX(Bills!$B$6:$AB$15, $B80, F$9), $DF$13:$DF$43, 0)), ""), "")</f>
        <v>15</v>
      </c>
      <c r="G80" s="227" t="str">
        <f t="array" ref="G80">IFERROR(IF($C80=1,INDEX($CV$14:$CV$25,IF(MOD(ROW(A70),12)=0,12,MOD(ROW(A70),12)),1),""),"")</f>
        <v>October</v>
      </c>
      <c r="H80" s="227">
        <f t="array" ref="H80">IFERROR(IF($C80=1,YEAR(INDEX($CU$14:$CU$25,IF(MOD(ROW(A70),12)=0,12,MOD(ROW(A70),12)),1)),""),"")</f>
        <v>2024</v>
      </c>
      <c r="I80" s="227" t="str">
        <f t="array" ref="I80">IFERROR(IF($C80=1,INDEX($CW$14:$CW$25,IF(MOD(ROW(A70),12)=0,12,MOD(ROW(A70),12)),1),""),"")</f>
        <v>Oct-2024</v>
      </c>
      <c r="J80" s="227">
        <f t="array" ref="J80">IFERROR(IF($C80=1,INDEX(Bills!$B$6:$AB$15,B80,MATCH(INDEX($CW$14:$CW$25,IF(MOD(ROW(A70),12)=0,12,MOD(ROW(A70),12)),1),Bills!$E$5:$AB$5,0)+3),""),"")</f>
        <v>20</v>
      </c>
      <c r="K80" s="227" t="str">
        <f t="array" ref="K80">IFERROR(IF($C80=1,IF(INDEX(Bills!$B$6:$AB$15,B80,MATCH(INDEX($CW$14:$CW$25,IF(MOD(ROW(A70),12)=0,12,MOD(ROW(A70),12)),1),Bills!$E$5:$AB$5,0)+4)=$DM$13,"Paid","Unpaid"),""),"")</f>
        <v>Paid</v>
      </c>
      <c r="L80" s="12">
        <f t="shared" si="16"/>
        <v>10</v>
      </c>
      <c r="M80" s="12">
        <f t="shared" si="18"/>
        <v>15</v>
      </c>
      <c r="N80" s="228">
        <f t="shared" si="17"/>
        <v>45580</v>
      </c>
      <c r="O80" s="12" t="str">
        <f>IFERROR(IF(C80&lt;&gt;1,"",IF(Menu!$I$13="",IF(OR(Calendar!$I$7="",Calendar!$I$7=$CM$17),E80,IF(Calendar!$I$7=$CM$18,E80 &amp; " - " &amp;J80,D80 &amp; " - " &amp;J80)),IF(OR(Calendar!$I$7="",Calendar!$I$7=$CM$17),E80,IF(Calendar!$I$7=$CM$18,E80 &amp; " - " &amp;Menu!$I$13 &amp;J80,D80 &amp; " - " &amp;Menu!$I$13  &amp;J80)))),"")</f>
        <v>Subscriptions - $20</v>
      </c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79">
        <f>IF(OR(Dashboard!$D$7="",Dashboard!$D$7="ALL"),1,IF(Dashboard!$D$7=I80,1,0))</f>
        <v>1</v>
      </c>
      <c r="CF80" s="80">
        <f>IF(OR(Dashboard!$G$7="",Dashboard!$G$7="ALL"),1,IF(Dashboard!$G$7=Calc!D80,1,0))</f>
        <v>1</v>
      </c>
      <c r="CG80" s="14">
        <f t="shared" si="19"/>
        <v>1</v>
      </c>
      <c r="CH80" s="79">
        <f>IF(OR(Calendar!$I$5="",Calendar!$I$5="ALL"),1,IF(Calendar!$I$5=Calc!D80,1,0))</f>
        <v>1</v>
      </c>
      <c r="CI80" s="11"/>
      <c r="CJ80" s="233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</row>
    <row r="81" spans="2:115" ht="15" customHeight="1" x14ac:dyDescent="0.25">
      <c r="B81" s="59">
        <v>6</v>
      </c>
      <c r="C81" s="59">
        <f>IFERROR(IF(INDEX(Bills!$C$6:$C$15,B81,1)="",0,1),"")</f>
        <v>1</v>
      </c>
      <c r="D81" s="227" t="str">
        <f>IFERROR(IF($C81=1,INDEX(Bills!$B$6:$AB$15,$B81,D$9),""),"")</f>
        <v>Subscriptions</v>
      </c>
      <c r="E81" s="227" t="str">
        <f>IFERROR(IF($C81=1,INDEX(Bills!$B$6:$AB$15,$B81,E$9),""),"")</f>
        <v>Gym Membership</v>
      </c>
      <c r="F81" s="227">
        <f t="array" ref="F81">IFERROR(IF($C81=1, INDEX($DG$13:$DG$43, MATCH(INDEX(Bills!$B$6:$AB$15, $B81, F$9), $DF$13:$DF$43, 0)), ""), "")</f>
        <v>15</v>
      </c>
      <c r="G81" s="227" t="str">
        <f t="array" ref="G81">IFERROR(IF($C81=1,INDEX($CV$14:$CV$25,IF(MOD(ROW(A71),12)=0,12,MOD(ROW(A71),12)),1),""),"")</f>
        <v>November</v>
      </c>
      <c r="H81" s="227">
        <f t="array" ref="H81">IFERROR(IF($C81=1,YEAR(INDEX($CU$14:$CU$25,IF(MOD(ROW(A71),12)=0,12,MOD(ROW(A71),12)),1)),""),"")</f>
        <v>2024</v>
      </c>
      <c r="I81" s="227" t="str">
        <f t="array" ref="I81">IFERROR(IF($C81=1,INDEX($CW$14:$CW$25,IF(MOD(ROW(A71),12)=0,12,MOD(ROW(A71),12)),1),""),"")</f>
        <v>Nov-2024</v>
      </c>
      <c r="J81" s="227">
        <f t="array" ref="J81">IFERROR(IF($C81=1,INDEX(Bills!$B$6:$AB$15,B81,MATCH(INDEX($CW$14:$CW$25,IF(MOD(ROW(A71),12)=0,12,MOD(ROW(A71),12)),1),Bills!$E$5:$AB$5,0)+3),""),"")</f>
        <v>20</v>
      </c>
      <c r="K81" s="227" t="str">
        <f t="array" ref="K81">IFERROR(IF($C81=1,IF(INDEX(Bills!$B$6:$AB$15,B81,MATCH(INDEX($CW$14:$CW$25,IF(MOD(ROW(A71),12)=0,12,MOD(ROW(A71),12)),1),Bills!$E$5:$AB$5,0)+4)=$DM$13,"Paid","Unpaid"),""),"")</f>
        <v>Paid</v>
      </c>
      <c r="L81" s="12">
        <f t="shared" si="16"/>
        <v>11</v>
      </c>
      <c r="M81" s="12">
        <f t="shared" si="18"/>
        <v>15</v>
      </c>
      <c r="N81" s="228">
        <f t="shared" si="17"/>
        <v>45611</v>
      </c>
      <c r="O81" s="12" t="str">
        <f>IFERROR(IF(C81&lt;&gt;1,"",IF(Menu!$I$13="",IF(OR(Calendar!$I$7="",Calendar!$I$7=$CM$17),E81,IF(Calendar!$I$7=$CM$18,E81 &amp; " - " &amp;J81,D81 &amp; " - " &amp;J81)),IF(OR(Calendar!$I$7="",Calendar!$I$7=$CM$17),E81,IF(Calendar!$I$7=$CM$18,E81 &amp; " - " &amp;Menu!$I$13 &amp;J81,D81 &amp; " - " &amp;Menu!$I$13  &amp;J81)))),"")</f>
        <v>Subscriptions - $20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79">
        <f>IF(OR(Dashboard!$D$7="",Dashboard!$D$7="ALL"),1,IF(Dashboard!$D$7=I81,1,0))</f>
        <v>1</v>
      </c>
      <c r="CF81" s="80">
        <f>IF(OR(Dashboard!$G$7="",Dashboard!$G$7="ALL"),1,IF(Dashboard!$G$7=Calc!D81,1,0))</f>
        <v>1</v>
      </c>
      <c r="CG81" s="14">
        <f t="shared" si="19"/>
        <v>1</v>
      </c>
      <c r="CH81" s="79">
        <f>IF(OR(Calendar!$I$5="",Calendar!$I$5="ALL"),1,IF(Calendar!$I$5=Calc!D81,1,0))</f>
        <v>1</v>
      </c>
      <c r="CI81" s="11"/>
      <c r="CJ81" s="12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</row>
    <row r="82" spans="2:115" ht="15" customHeight="1" x14ac:dyDescent="0.25">
      <c r="B82" s="59">
        <v>6</v>
      </c>
      <c r="C82" s="59">
        <f>IFERROR(IF(INDEX(Bills!$C$6:$C$15,B82,1)="",0,1),"")</f>
        <v>1</v>
      </c>
      <c r="D82" s="227" t="str">
        <f>IFERROR(IF($C82=1,INDEX(Bills!$B$6:$AB$15,$B82,D$9),""),"")</f>
        <v>Subscriptions</v>
      </c>
      <c r="E82" s="227" t="str">
        <f>IFERROR(IF($C82=1,INDEX(Bills!$B$6:$AB$15,$B82,E$9),""),"")</f>
        <v>Gym Membership</v>
      </c>
      <c r="F82" s="227">
        <f t="array" ref="F82">IFERROR(IF($C82=1, INDEX($DG$13:$DG$43, MATCH(INDEX(Bills!$B$6:$AB$15, $B82, F$9), $DF$13:$DF$43, 0)), ""), "")</f>
        <v>15</v>
      </c>
      <c r="G82" s="227" t="str">
        <f t="array" ref="G82">IFERROR(IF($C82=1,INDEX($CV$14:$CV$25,IF(MOD(ROW(A72),12)=0,12,MOD(ROW(A72),12)),1),""),"")</f>
        <v>December</v>
      </c>
      <c r="H82" s="227">
        <f t="array" ref="H82">IFERROR(IF($C82=1,YEAR(INDEX($CU$14:$CU$25,IF(MOD(ROW(A72),12)=0,12,MOD(ROW(A72),12)),1)),""),"")</f>
        <v>2024</v>
      </c>
      <c r="I82" s="227" t="str">
        <f t="array" ref="I82">IFERROR(IF($C82=1,INDEX($CW$14:$CW$25,IF(MOD(ROW(A72),12)=0,12,MOD(ROW(A72),12)),1),""),"")</f>
        <v>Dec-2024</v>
      </c>
      <c r="J82" s="227">
        <f t="array" ref="J82">IFERROR(IF($C82=1,INDEX(Bills!$B$6:$AB$15,B82,MATCH(INDEX($CW$14:$CW$25,IF(MOD(ROW(A72),12)=0,12,MOD(ROW(A72),12)),1),Bills!$E$5:$AB$5,0)+3),""),"")</f>
        <v>20</v>
      </c>
      <c r="K82" s="227" t="str">
        <f t="array" ref="K82">IFERROR(IF($C82=1,IF(INDEX(Bills!$B$6:$AB$15,B82,MATCH(INDEX($CW$14:$CW$25,IF(MOD(ROW(A72),12)=0,12,MOD(ROW(A72),12)),1),Bills!$E$5:$AB$5,0)+4)=$DM$13,"Paid","Unpaid"),""),"")</f>
        <v>Paid</v>
      </c>
      <c r="L82" s="12">
        <f t="shared" si="16"/>
        <v>12</v>
      </c>
      <c r="M82" s="12">
        <f t="shared" si="18"/>
        <v>15</v>
      </c>
      <c r="N82" s="228">
        <f t="shared" si="17"/>
        <v>45641</v>
      </c>
      <c r="O82" s="12" t="str">
        <f>IFERROR(IF(C82&lt;&gt;1,"",IF(Menu!$I$13="",IF(OR(Calendar!$I$7="",Calendar!$I$7=$CM$17),E82,IF(Calendar!$I$7=$CM$18,E82 &amp; " - " &amp;J82,D82 &amp; " - " &amp;J82)),IF(OR(Calendar!$I$7="",Calendar!$I$7=$CM$17),E82,IF(Calendar!$I$7=$CM$18,E82 &amp; " - " &amp;Menu!$I$13 &amp;J82,D82 &amp; " - " &amp;Menu!$I$13  &amp;J82)))),"")</f>
        <v>Subscriptions - $20</v>
      </c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79">
        <f>IF(OR(Dashboard!$D$7="",Dashboard!$D$7="ALL"),1,IF(Dashboard!$D$7=I82,1,0))</f>
        <v>1</v>
      </c>
      <c r="CF82" s="80">
        <f>IF(OR(Dashboard!$G$7="",Dashboard!$G$7="ALL"),1,IF(Dashboard!$G$7=Calc!D82,1,0))</f>
        <v>1</v>
      </c>
      <c r="CG82" s="14">
        <f t="shared" si="19"/>
        <v>1</v>
      </c>
      <c r="CH82" s="79">
        <f>IF(OR(Calendar!$I$5="",Calendar!$I$5="ALL"),1,IF(Calendar!$I$5=Calc!D82,1,0))</f>
        <v>1</v>
      </c>
      <c r="CI82" s="11"/>
      <c r="CJ82" s="12">
        <v>1</v>
      </c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</row>
    <row r="83" spans="2:115" ht="15" customHeight="1" x14ac:dyDescent="0.25">
      <c r="B83" s="59">
        <v>7</v>
      </c>
      <c r="C83" s="59">
        <f>IFERROR(IF(INDEX(Bills!$C$6:$C$15,B83,1)="",0,1),"")</f>
        <v>1</v>
      </c>
      <c r="D83" s="227" t="str">
        <f>IFERROR(IF($C83=1,INDEX(Bills!$B$6:$AB$15,$B83,D$9),""),"")</f>
        <v>Subscriptions</v>
      </c>
      <c r="E83" s="227" t="str">
        <f>IFERROR(IF($C83=1,INDEX(Bills!$B$6:$AB$15,$B83,E$9),""),"")</f>
        <v>Magazine</v>
      </c>
      <c r="F83" s="227">
        <f t="array" ref="F83">IFERROR(IF($C83=1, INDEX($DG$13:$DG$43, MATCH(INDEX(Bills!$B$6:$AB$15, $B83, F$9), $DF$13:$DF$43, 0)), ""), "")</f>
        <v>15</v>
      </c>
      <c r="G83" s="227" t="str">
        <f t="array" ref="G83">IFERROR(IF($C83=1,INDEX($CV$14:$CV$25,IF(MOD(ROW(A73),12)=0,12,MOD(ROW(A73),12)),1),""),"")</f>
        <v>January</v>
      </c>
      <c r="H83" s="227">
        <f t="array" ref="H83">IFERROR(IF($C83=1,YEAR(INDEX($CU$14:$CU$25,IF(MOD(ROW(A73),12)=0,12,MOD(ROW(A73),12)),1)),""),"")</f>
        <v>2024</v>
      </c>
      <c r="I83" s="227" t="str">
        <f t="array" ref="I83">IFERROR(IF($C83=1,INDEX($CW$14:$CW$25,IF(MOD(ROW(A73),12)=0,12,MOD(ROW(A73),12)),1),""),"")</f>
        <v>Jan-2024</v>
      </c>
      <c r="J83" s="227">
        <f t="array" ref="J83">IFERROR(IF($C83=1,INDEX(Bills!$B$6:$AB$15,B83,MATCH(INDEX($CW$14:$CW$25,IF(MOD(ROW(A73),12)=0,12,MOD(ROW(A73),12)),1),Bills!$E$5:$AB$5,0)+3),""),"")</f>
        <v>10</v>
      </c>
      <c r="K83" s="227" t="str">
        <f t="array" ref="K83">IFERROR(IF($C83=1,IF(INDEX(Bills!$B$6:$AB$15,B83,MATCH(INDEX($CW$14:$CW$25,IF(MOD(ROW(A73),12)=0,12,MOD(ROW(A73),12)),1),Bills!$E$5:$AB$5,0)+4)=$DM$13,"Paid","Unpaid"),""),"")</f>
        <v>Paid</v>
      </c>
      <c r="L83" s="12">
        <f t="shared" si="16"/>
        <v>1</v>
      </c>
      <c r="M83" s="12">
        <f t="shared" si="18"/>
        <v>15</v>
      </c>
      <c r="N83" s="228">
        <f t="shared" si="17"/>
        <v>45306</v>
      </c>
      <c r="O83" s="12" t="str">
        <f>IFERROR(IF(C83&lt;&gt;1,"",IF(Menu!$I$13="",IF(OR(Calendar!$I$7="",Calendar!$I$7=$CM$17),E83,IF(Calendar!$I$7=$CM$18,E83 &amp; " - " &amp;J83,D83 &amp; " - " &amp;J83)),IF(OR(Calendar!$I$7="",Calendar!$I$7=$CM$17),E83,IF(Calendar!$I$7=$CM$18,E83 &amp; " - " &amp;Menu!$I$13 &amp;J83,D83 &amp; " - " &amp;Menu!$I$13  &amp;J83)))),"")</f>
        <v>Subscriptions - $10</v>
      </c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79">
        <f>IF(OR(Dashboard!$D$7="",Dashboard!$D$7="ALL"),1,IF(Dashboard!$D$7=I83,1,0))</f>
        <v>1</v>
      </c>
      <c r="CF83" s="80">
        <f>IF(OR(Dashboard!$G$7="",Dashboard!$G$7="ALL"),1,IF(Dashboard!$G$7=Calc!D83,1,0))</f>
        <v>1</v>
      </c>
      <c r="CG83" s="14">
        <f t="shared" si="19"/>
        <v>1</v>
      </c>
      <c r="CH83" s="79">
        <f>IF(OR(Calendar!$I$5="",Calendar!$I$5="ALL"),1,IF(Calendar!$I$5=Calc!D83,1,0))</f>
        <v>1</v>
      </c>
      <c r="CI83" s="11"/>
      <c r="CJ83" s="12">
        <v>2</v>
      </c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</row>
    <row r="84" spans="2:115" ht="15" customHeight="1" x14ac:dyDescent="0.25">
      <c r="B84" s="59">
        <v>7</v>
      </c>
      <c r="C84" s="59">
        <f>IFERROR(IF(INDEX(Bills!$C$6:$C$15,B84,1)="",0,1),"")</f>
        <v>1</v>
      </c>
      <c r="D84" s="227" t="str">
        <f>IFERROR(IF($C84=1,INDEX(Bills!$B$6:$AB$15,$B84,D$9),""),"")</f>
        <v>Subscriptions</v>
      </c>
      <c r="E84" s="227" t="str">
        <f>IFERROR(IF($C84=1,INDEX(Bills!$B$6:$AB$15,$B84,E$9),""),"")</f>
        <v>Magazine</v>
      </c>
      <c r="F84" s="227">
        <f t="array" ref="F84">IFERROR(IF($C84=1, INDEX($DG$13:$DG$43, MATCH(INDEX(Bills!$B$6:$AB$15, $B84, F$9), $DF$13:$DF$43, 0)), ""), "")</f>
        <v>15</v>
      </c>
      <c r="G84" s="227" t="str">
        <f t="array" ref="G84">IFERROR(IF($C84=1,INDEX($CV$14:$CV$25,IF(MOD(ROW(A74),12)=0,12,MOD(ROW(A74),12)),1),""),"")</f>
        <v>February</v>
      </c>
      <c r="H84" s="227">
        <f t="array" ref="H84">IFERROR(IF($C84=1,YEAR(INDEX($CU$14:$CU$25,IF(MOD(ROW(A74),12)=0,12,MOD(ROW(A74),12)),1)),""),"")</f>
        <v>2024</v>
      </c>
      <c r="I84" s="227" t="str">
        <f t="array" ref="I84">IFERROR(IF($C84=1,INDEX($CW$14:$CW$25,IF(MOD(ROW(A74),12)=0,12,MOD(ROW(A74),12)),1),""),"")</f>
        <v>Feb-2024</v>
      </c>
      <c r="J84" s="227">
        <f t="array" ref="J84">IFERROR(IF($C84=1,INDEX(Bills!$B$6:$AB$15,B84,MATCH(INDEX($CW$14:$CW$25,IF(MOD(ROW(A74),12)=0,12,MOD(ROW(A74),12)),1),Bills!$E$5:$AB$5,0)+3),""),"")</f>
        <v>10</v>
      </c>
      <c r="K84" s="227" t="str">
        <f t="array" ref="K84">IFERROR(IF($C84=1,IF(INDEX(Bills!$B$6:$AB$15,B84,MATCH(INDEX($CW$14:$CW$25,IF(MOD(ROW(A74),12)=0,12,MOD(ROW(A74),12)),1),Bills!$E$5:$AB$5,0)+4)=$DM$13,"Paid","Unpaid"),""),"")</f>
        <v>Paid</v>
      </c>
      <c r="L84" s="12">
        <f t="shared" si="16"/>
        <v>2</v>
      </c>
      <c r="M84" s="12">
        <f t="shared" si="18"/>
        <v>15</v>
      </c>
      <c r="N84" s="228">
        <f t="shared" si="17"/>
        <v>45337</v>
      </c>
      <c r="O84" s="12" t="str">
        <f>IFERROR(IF(C84&lt;&gt;1,"",IF(Menu!$I$13="",IF(OR(Calendar!$I$7="",Calendar!$I$7=$CM$17),E84,IF(Calendar!$I$7=$CM$18,E84 &amp; " - " &amp;J84,D84 &amp; " - " &amp;J84)),IF(OR(Calendar!$I$7="",Calendar!$I$7=$CM$17),E84,IF(Calendar!$I$7=$CM$18,E84 &amp; " - " &amp;Menu!$I$13 &amp;J84,D84 &amp; " - " &amp;Menu!$I$13  &amp;J84)))),"")</f>
        <v>Subscriptions - $10</v>
      </c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79">
        <f>IF(OR(Dashboard!$D$7="",Dashboard!$D$7="ALL"),1,IF(Dashboard!$D$7=I84,1,0))</f>
        <v>1</v>
      </c>
      <c r="CF84" s="80">
        <f>IF(OR(Dashboard!$G$7="",Dashboard!$G$7="ALL"),1,IF(Dashboard!$G$7=Calc!D84,1,0))</f>
        <v>1</v>
      </c>
      <c r="CG84" s="14">
        <f t="shared" si="19"/>
        <v>1</v>
      </c>
      <c r="CH84" s="79">
        <f>IF(OR(Calendar!$I$5="",Calendar!$I$5="ALL"),1,IF(Calendar!$I$5=Calc!D84,1,0))</f>
        <v>1</v>
      </c>
      <c r="CI84" s="11"/>
      <c r="CJ84" s="12">
        <v>3</v>
      </c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</row>
    <row r="85" spans="2:115" ht="15" customHeight="1" x14ac:dyDescent="0.25">
      <c r="B85" s="59">
        <v>7</v>
      </c>
      <c r="C85" s="59">
        <f>IFERROR(IF(INDEX(Bills!$C$6:$C$15,B85,1)="",0,1),"")</f>
        <v>1</v>
      </c>
      <c r="D85" s="227" t="str">
        <f>IFERROR(IF($C85=1,INDEX(Bills!$B$6:$AB$15,$B85,D$9),""),"")</f>
        <v>Subscriptions</v>
      </c>
      <c r="E85" s="227" t="str">
        <f>IFERROR(IF($C85=1,INDEX(Bills!$B$6:$AB$15,$B85,E$9),""),"")</f>
        <v>Magazine</v>
      </c>
      <c r="F85" s="227">
        <f t="array" ref="F85">IFERROR(IF($C85=1, INDEX($DG$13:$DG$43, MATCH(INDEX(Bills!$B$6:$AB$15, $B85, F$9), $DF$13:$DF$43, 0)), ""), "")</f>
        <v>15</v>
      </c>
      <c r="G85" s="227" t="str">
        <f t="array" ref="G85">IFERROR(IF($C85=1,INDEX($CV$14:$CV$25,IF(MOD(ROW(A75),12)=0,12,MOD(ROW(A75),12)),1),""),"")</f>
        <v>March</v>
      </c>
      <c r="H85" s="227">
        <f t="array" ref="H85">IFERROR(IF($C85=1,YEAR(INDEX($CU$14:$CU$25,IF(MOD(ROW(A75),12)=0,12,MOD(ROW(A75),12)),1)),""),"")</f>
        <v>2024</v>
      </c>
      <c r="I85" s="227" t="str">
        <f t="array" ref="I85">IFERROR(IF($C85=1,INDEX($CW$14:$CW$25,IF(MOD(ROW(A75),12)=0,12,MOD(ROW(A75),12)),1),""),"")</f>
        <v>Mar-2024</v>
      </c>
      <c r="J85" s="227">
        <f t="array" ref="J85">IFERROR(IF($C85=1,INDEX(Bills!$B$6:$AB$15,B85,MATCH(INDEX($CW$14:$CW$25,IF(MOD(ROW(A75),12)=0,12,MOD(ROW(A75),12)),1),Bills!$E$5:$AB$5,0)+3),""),"")</f>
        <v>10</v>
      </c>
      <c r="K85" s="227" t="str">
        <f t="array" ref="K85">IFERROR(IF($C85=1,IF(INDEX(Bills!$B$6:$AB$15,B85,MATCH(INDEX($CW$14:$CW$25,IF(MOD(ROW(A75),12)=0,12,MOD(ROW(A75),12)),1),Bills!$E$5:$AB$5,0)+4)=$DM$13,"Paid","Unpaid"),""),"")</f>
        <v>Paid</v>
      </c>
      <c r="L85" s="12">
        <f t="shared" si="16"/>
        <v>3</v>
      </c>
      <c r="M85" s="12">
        <f t="shared" si="18"/>
        <v>15</v>
      </c>
      <c r="N85" s="228">
        <f t="shared" si="17"/>
        <v>45366</v>
      </c>
      <c r="O85" s="12" t="str">
        <f>IFERROR(IF(C85&lt;&gt;1,"",IF(Menu!$I$13="",IF(OR(Calendar!$I$7="",Calendar!$I$7=$CM$17),E85,IF(Calendar!$I$7=$CM$18,E85 &amp; " - " &amp;J85,D85 &amp; " - " &amp;J85)),IF(OR(Calendar!$I$7="",Calendar!$I$7=$CM$17),E85,IF(Calendar!$I$7=$CM$18,E85 &amp; " - " &amp;Menu!$I$13 &amp;J85,D85 &amp; " - " &amp;Menu!$I$13  &amp;J85)))),"")</f>
        <v>Subscriptions - $10</v>
      </c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79">
        <f>IF(OR(Dashboard!$D$7="",Dashboard!$D$7="ALL"),1,IF(Dashboard!$D$7=I85,1,0))</f>
        <v>1</v>
      </c>
      <c r="CF85" s="80">
        <f>IF(OR(Dashboard!$G$7="",Dashboard!$G$7="ALL"),1,IF(Dashboard!$G$7=Calc!D85,1,0))</f>
        <v>1</v>
      </c>
      <c r="CG85" s="14">
        <f t="shared" si="19"/>
        <v>1</v>
      </c>
      <c r="CH85" s="79">
        <f>IF(OR(Calendar!$I$5="",Calendar!$I$5="ALL"),1,IF(Calendar!$I$5=Calc!D85,1,0))</f>
        <v>1</v>
      </c>
      <c r="CI85" s="11"/>
      <c r="CJ85" s="12">
        <v>4</v>
      </c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</row>
    <row r="86" spans="2:115" ht="15" customHeight="1" x14ac:dyDescent="0.25">
      <c r="B86" s="59">
        <v>7</v>
      </c>
      <c r="C86" s="59">
        <f>IFERROR(IF(INDEX(Bills!$C$6:$C$15,B86,1)="",0,1),"")</f>
        <v>1</v>
      </c>
      <c r="D86" s="227" t="str">
        <f>IFERROR(IF($C86=1,INDEX(Bills!$B$6:$AB$15,$B86,D$9),""),"")</f>
        <v>Subscriptions</v>
      </c>
      <c r="E86" s="227" t="str">
        <f>IFERROR(IF($C86=1,INDEX(Bills!$B$6:$AB$15,$B86,E$9),""),"")</f>
        <v>Magazine</v>
      </c>
      <c r="F86" s="227">
        <f t="array" ref="F86">IFERROR(IF($C86=1, INDEX($DG$13:$DG$43, MATCH(INDEX(Bills!$B$6:$AB$15, $B86, F$9), $DF$13:$DF$43, 0)), ""), "")</f>
        <v>15</v>
      </c>
      <c r="G86" s="227" t="str">
        <f t="array" ref="G86">IFERROR(IF($C86=1,INDEX($CV$14:$CV$25,IF(MOD(ROW(A76),12)=0,12,MOD(ROW(A76),12)),1),""),"")</f>
        <v>April</v>
      </c>
      <c r="H86" s="227">
        <f t="array" ref="H86">IFERROR(IF($C86=1,YEAR(INDEX($CU$14:$CU$25,IF(MOD(ROW(A76),12)=0,12,MOD(ROW(A76),12)),1)),""),"")</f>
        <v>2024</v>
      </c>
      <c r="I86" s="227" t="str">
        <f t="array" ref="I86">IFERROR(IF($C86=1,INDEX($CW$14:$CW$25,IF(MOD(ROW(A76),12)=0,12,MOD(ROW(A76),12)),1),""),"")</f>
        <v>Apr-2024</v>
      </c>
      <c r="J86" s="227">
        <f t="array" ref="J86">IFERROR(IF($C86=1,INDEX(Bills!$B$6:$AB$15,B86,MATCH(INDEX($CW$14:$CW$25,IF(MOD(ROW(A76),12)=0,12,MOD(ROW(A76),12)),1),Bills!$E$5:$AB$5,0)+3),""),"")</f>
        <v>10</v>
      </c>
      <c r="K86" s="227" t="str">
        <f t="array" ref="K86">IFERROR(IF($C86=1,IF(INDEX(Bills!$B$6:$AB$15,B86,MATCH(INDEX($CW$14:$CW$25,IF(MOD(ROW(A76),12)=0,12,MOD(ROW(A76),12)),1),Bills!$E$5:$AB$5,0)+4)=$DM$13,"Paid","Unpaid"),""),"")</f>
        <v>Paid</v>
      </c>
      <c r="L86" s="12">
        <f t="shared" si="16"/>
        <v>4</v>
      </c>
      <c r="M86" s="12">
        <f t="shared" si="18"/>
        <v>15</v>
      </c>
      <c r="N86" s="228">
        <f t="shared" si="17"/>
        <v>45397</v>
      </c>
      <c r="O86" s="12" t="str">
        <f>IFERROR(IF(C86&lt;&gt;1,"",IF(Menu!$I$13="",IF(OR(Calendar!$I$7="",Calendar!$I$7=$CM$17),E86,IF(Calendar!$I$7=$CM$18,E86 &amp; " - " &amp;J86,D86 &amp; " - " &amp;J86)),IF(OR(Calendar!$I$7="",Calendar!$I$7=$CM$17),E86,IF(Calendar!$I$7=$CM$18,E86 &amp; " - " &amp;Menu!$I$13 &amp;J86,D86 &amp; " - " &amp;Menu!$I$13  &amp;J86)))),"")</f>
        <v>Subscriptions - $10</v>
      </c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79">
        <f>IF(OR(Dashboard!$D$7="",Dashboard!$D$7="ALL"),1,IF(Dashboard!$D$7=I86,1,0))</f>
        <v>1</v>
      </c>
      <c r="CF86" s="80">
        <f>IF(OR(Dashboard!$G$7="",Dashboard!$G$7="ALL"),1,IF(Dashboard!$G$7=Calc!D86,1,0))</f>
        <v>1</v>
      </c>
      <c r="CG86" s="14">
        <f t="shared" si="19"/>
        <v>1</v>
      </c>
      <c r="CH86" s="79">
        <f>IF(OR(Calendar!$I$5="",Calendar!$I$5="ALL"),1,IF(Calendar!$I$5=Calc!D86,1,0))</f>
        <v>1</v>
      </c>
      <c r="CI86" s="11"/>
      <c r="CJ86" s="12">
        <v>5</v>
      </c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</row>
    <row r="87" spans="2:115" ht="15" customHeight="1" x14ac:dyDescent="0.25">
      <c r="B87" s="59">
        <v>7</v>
      </c>
      <c r="C87" s="59">
        <f>IFERROR(IF(INDEX(Bills!$C$6:$C$15,B87,1)="",0,1),"")</f>
        <v>1</v>
      </c>
      <c r="D87" s="227" t="str">
        <f>IFERROR(IF($C87=1,INDEX(Bills!$B$6:$AB$15,$B87,D$9),""),"")</f>
        <v>Subscriptions</v>
      </c>
      <c r="E87" s="227" t="str">
        <f>IFERROR(IF($C87=1,INDEX(Bills!$B$6:$AB$15,$B87,E$9),""),"")</f>
        <v>Magazine</v>
      </c>
      <c r="F87" s="227">
        <f t="array" ref="F87">IFERROR(IF($C87=1, INDEX($DG$13:$DG$43, MATCH(INDEX(Bills!$B$6:$AB$15, $B87, F$9), $DF$13:$DF$43, 0)), ""), "")</f>
        <v>15</v>
      </c>
      <c r="G87" s="227" t="str">
        <f t="array" ref="G87">IFERROR(IF($C87=1,INDEX($CV$14:$CV$25,IF(MOD(ROW(A77),12)=0,12,MOD(ROW(A77),12)),1),""),"")</f>
        <v>May</v>
      </c>
      <c r="H87" s="227">
        <f t="array" ref="H87">IFERROR(IF($C87=1,YEAR(INDEX($CU$14:$CU$25,IF(MOD(ROW(A77),12)=0,12,MOD(ROW(A77),12)),1)),""),"")</f>
        <v>2024</v>
      </c>
      <c r="I87" s="227" t="str">
        <f t="array" ref="I87">IFERROR(IF($C87=1,INDEX($CW$14:$CW$25,IF(MOD(ROW(A77),12)=0,12,MOD(ROW(A77),12)),1),""),"")</f>
        <v>May-2024</v>
      </c>
      <c r="J87" s="227">
        <f t="array" ref="J87">IFERROR(IF($C87=1,INDEX(Bills!$B$6:$AB$15,B87,MATCH(INDEX($CW$14:$CW$25,IF(MOD(ROW(A77),12)=0,12,MOD(ROW(A77),12)),1),Bills!$E$5:$AB$5,0)+3),""),"")</f>
        <v>10</v>
      </c>
      <c r="K87" s="227" t="str">
        <f t="array" ref="K87">IFERROR(IF($C87=1,IF(INDEX(Bills!$B$6:$AB$15,B87,MATCH(INDEX($CW$14:$CW$25,IF(MOD(ROW(A77),12)=0,12,MOD(ROW(A77),12)),1),Bills!$E$5:$AB$5,0)+4)=$DM$13,"Paid","Unpaid"),""),"")</f>
        <v>Paid</v>
      </c>
      <c r="L87" s="12">
        <f t="shared" si="16"/>
        <v>5</v>
      </c>
      <c r="M87" s="12">
        <f t="shared" si="18"/>
        <v>15</v>
      </c>
      <c r="N87" s="228">
        <f t="shared" si="17"/>
        <v>45427</v>
      </c>
      <c r="O87" s="12" t="str">
        <f>IFERROR(IF(C87&lt;&gt;1,"",IF(Menu!$I$13="",IF(OR(Calendar!$I$7="",Calendar!$I$7=$CM$17),E87,IF(Calendar!$I$7=$CM$18,E87 &amp; " - " &amp;J87,D87 &amp; " - " &amp;J87)),IF(OR(Calendar!$I$7="",Calendar!$I$7=$CM$17),E87,IF(Calendar!$I$7=$CM$18,E87 &amp; " - " &amp;Menu!$I$13 &amp;J87,D87 &amp; " - " &amp;Menu!$I$13  &amp;J87)))),"")</f>
        <v>Subscriptions - $10</v>
      </c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79">
        <f>IF(OR(Dashboard!$D$7="",Dashboard!$D$7="ALL"),1,IF(Dashboard!$D$7=I87,1,0))</f>
        <v>1</v>
      </c>
      <c r="CF87" s="80">
        <f>IF(OR(Dashboard!$G$7="",Dashboard!$G$7="ALL"),1,IF(Dashboard!$G$7=Calc!D87,1,0))</f>
        <v>1</v>
      </c>
      <c r="CG87" s="14">
        <f t="shared" si="19"/>
        <v>1</v>
      </c>
      <c r="CH87" s="79">
        <f>IF(OR(Calendar!$I$5="",Calendar!$I$5="ALL"),1,IF(Calendar!$I$5=Calc!D87,1,0))</f>
        <v>1</v>
      </c>
      <c r="CI87" s="11"/>
      <c r="CJ87" s="12">
        <v>6</v>
      </c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</row>
    <row r="88" spans="2:115" ht="15" customHeight="1" x14ac:dyDescent="0.25">
      <c r="B88" s="59">
        <v>7</v>
      </c>
      <c r="C88" s="59">
        <f>IFERROR(IF(INDEX(Bills!$C$6:$C$15,B88,1)="",0,1),"")</f>
        <v>1</v>
      </c>
      <c r="D88" s="227" t="str">
        <f>IFERROR(IF($C88=1,INDEX(Bills!$B$6:$AB$15,$B88,D$9),""),"")</f>
        <v>Subscriptions</v>
      </c>
      <c r="E88" s="227" t="str">
        <f>IFERROR(IF($C88=1,INDEX(Bills!$B$6:$AB$15,$B88,E$9),""),"")</f>
        <v>Magazine</v>
      </c>
      <c r="F88" s="227">
        <f t="array" ref="F88">IFERROR(IF($C88=1, INDEX($DG$13:$DG$43, MATCH(INDEX(Bills!$B$6:$AB$15, $B88, F$9), $DF$13:$DF$43, 0)), ""), "")</f>
        <v>15</v>
      </c>
      <c r="G88" s="227" t="str">
        <f t="array" ref="G88">IFERROR(IF($C88=1,INDEX($CV$14:$CV$25,IF(MOD(ROW(A78),12)=0,12,MOD(ROW(A78),12)),1),""),"")</f>
        <v>June</v>
      </c>
      <c r="H88" s="227">
        <f t="array" ref="H88">IFERROR(IF($C88=1,YEAR(INDEX($CU$14:$CU$25,IF(MOD(ROW(A78),12)=0,12,MOD(ROW(A78),12)),1)),""),"")</f>
        <v>2024</v>
      </c>
      <c r="I88" s="227" t="str">
        <f t="array" ref="I88">IFERROR(IF($C88=1,INDEX($CW$14:$CW$25,IF(MOD(ROW(A78),12)=0,12,MOD(ROW(A78),12)),1),""),"")</f>
        <v>Jun-2024</v>
      </c>
      <c r="J88" s="227">
        <f t="array" ref="J88">IFERROR(IF($C88=1,INDEX(Bills!$B$6:$AB$15,B88,MATCH(INDEX($CW$14:$CW$25,IF(MOD(ROW(A78),12)=0,12,MOD(ROW(A78),12)),1),Bills!$E$5:$AB$5,0)+3),""),"")</f>
        <v>10</v>
      </c>
      <c r="K88" s="227" t="str">
        <f t="array" ref="K88">IFERROR(IF($C88=1,IF(INDEX(Bills!$B$6:$AB$15,B88,MATCH(INDEX($CW$14:$CW$25,IF(MOD(ROW(A78),12)=0,12,MOD(ROW(A78),12)),1),Bills!$E$5:$AB$5,0)+4)=$DM$13,"Paid","Unpaid"),""),"")</f>
        <v>Paid</v>
      </c>
      <c r="L88" s="12">
        <f t="shared" si="16"/>
        <v>6</v>
      </c>
      <c r="M88" s="12">
        <f t="shared" si="18"/>
        <v>15</v>
      </c>
      <c r="N88" s="228">
        <f t="shared" si="17"/>
        <v>45458</v>
      </c>
      <c r="O88" s="12" t="str">
        <f>IFERROR(IF(C88&lt;&gt;1,"",IF(Menu!$I$13="",IF(OR(Calendar!$I$7="",Calendar!$I$7=$CM$17),E88,IF(Calendar!$I$7=$CM$18,E88 &amp; " - " &amp;J88,D88 &amp; " - " &amp;J88)),IF(OR(Calendar!$I$7="",Calendar!$I$7=$CM$17),E88,IF(Calendar!$I$7=$CM$18,E88 &amp; " - " &amp;Menu!$I$13 &amp;J88,D88 &amp; " - " &amp;Menu!$I$13  &amp;J88)))),"")</f>
        <v>Subscriptions - $10</v>
      </c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79">
        <f>IF(OR(Dashboard!$D$7="",Dashboard!$D$7="ALL"),1,IF(Dashboard!$D$7=I88,1,0))</f>
        <v>1</v>
      </c>
      <c r="CF88" s="80">
        <f>IF(OR(Dashboard!$G$7="",Dashboard!$G$7="ALL"),1,IF(Dashboard!$G$7=Calc!D88,1,0))</f>
        <v>1</v>
      </c>
      <c r="CG88" s="14">
        <f t="shared" si="19"/>
        <v>1</v>
      </c>
      <c r="CH88" s="79">
        <f>IF(OR(Calendar!$I$5="",Calendar!$I$5="ALL"),1,IF(Calendar!$I$5=Calc!D88,1,0))</f>
        <v>1</v>
      </c>
      <c r="CI88" s="11"/>
      <c r="CJ88" s="12">
        <v>7</v>
      </c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</row>
    <row r="89" spans="2:115" ht="15" customHeight="1" x14ac:dyDescent="0.25">
      <c r="B89" s="59">
        <v>7</v>
      </c>
      <c r="C89" s="59">
        <f>IFERROR(IF(INDEX(Bills!$C$6:$C$15,B89,1)="",0,1),"")</f>
        <v>1</v>
      </c>
      <c r="D89" s="227" t="str">
        <f>IFERROR(IF($C89=1,INDEX(Bills!$B$6:$AB$15,$B89,D$9),""),"")</f>
        <v>Subscriptions</v>
      </c>
      <c r="E89" s="227" t="str">
        <f>IFERROR(IF($C89=1,INDEX(Bills!$B$6:$AB$15,$B89,E$9),""),"")</f>
        <v>Magazine</v>
      </c>
      <c r="F89" s="227">
        <f t="array" ref="F89">IFERROR(IF($C89=1, INDEX($DG$13:$DG$43, MATCH(INDEX(Bills!$B$6:$AB$15, $B89, F$9), $DF$13:$DF$43, 0)), ""), "")</f>
        <v>15</v>
      </c>
      <c r="G89" s="227" t="str">
        <f t="array" ref="G89">IFERROR(IF($C89=1,INDEX($CV$14:$CV$25,IF(MOD(ROW(A79),12)=0,12,MOD(ROW(A79),12)),1),""),"")</f>
        <v>July</v>
      </c>
      <c r="H89" s="227">
        <f t="array" ref="H89">IFERROR(IF($C89=1,YEAR(INDEX($CU$14:$CU$25,IF(MOD(ROW(A79),12)=0,12,MOD(ROW(A79),12)),1)),""),"")</f>
        <v>2024</v>
      </c>
      <c r="I89" s="227" t="str">
        <f t="array" ref="I89">IFERROR(IF($C89=1,INDEX($CW$14:$CW$25,IF(MOD(ROW(A79),12)=0,12,MOD(ROW(A79),12)),1),""),"")</f>
        <v>Jul-2024</v>
      </c>
      <c r="J89" s="227">
        <f t="array" ref="J89">IFERROR(IF($C89=1,INDEX(Bills!$B$6:$AB$15,B89,MATCH(INDEX($CW$14:$CW$25,IF(MOD(ROW(A79),12)=0,12,MOD(ROW(A79),12)),1),Bills!$E$5:$AB$5,0)+3),""),"")</f>
        <v>10</v>
      </c>
      <c r="K89" s="227" t="str">
        <f t="array" ref="K89">IFERROR(IF($C89=1,IF(INDEX(Bills!$B$6:$AB$15,B89,MATCH(INDEX($CW$14:$CW$25,IF(MOD(ROW(A79),12)=0,12,MOD(ROW(A79),12)),1),Bills!$E$5:$AB$5,0)+4)=$DM$13,"Paid","Unpaid"),""),"")</f>
        <v>Paid</v>
      </c>
      <c r="L89" s="12">
        <f t="shared" si="16"/>
        <v>7</v>
      </c>
      <c r="M89" s="12">
        <f t="shared" si="18"/>
        <v>15</v>
      </c>
      <c r="N89" s="228">
        <f t="shared" si="17"/>
        <v>45488</v>
      </c>
      <c r="O89" s="12" t="str">
        <f>IFERROR(IF(C89&lt;&gt;1,"",IF(Menu!$I$13="",IF(OR(Calendar!$I$7="",Calendar!$I$7=$CM$17),E89,IF(Calendar!$I$7=$CM$18,E89 &amp; " - " &amp;J89,D89 &amp; " - " &amp;J89)),IF(OR(Calendar!$I$7="",Calendar!$I$7=$CM$17),E89,IF(Calendar!$I$7=$CM$18,E89 &amp; " - " &amp;Menu!$I$13 &amp;J89,D89 &amp; " - " &amp;Menu!$I$13  &amp;J89)))),"")</f>
        <v>Subscriptions - $10</v>
      </c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79">
        <f>IF(OR(Dashboard!$D$7="",Dashboard!$D$7="ALL"),1,IF(Dashboard!$D$7=I89,1,0))</f>
        <v>1</v>
      </c>
      <c r="CF89" s="80">
        <f>IF(OR(Dashboard!$G$7="",Dashboard!$G$7="ALL"),1,IF(Dashboard!$G$7=Calc!D89,1,0))</f>
        <v>1</v>
      </c>
      <c r="CG89" s="14">
        <f t="shared" si="19"/>
        <v>1</v>
      </c>
      <c r="CH89" s="79">
        <f>IF(OR(Calendar!$I$5="",Calendar!$I$5="ALL"),1,IF(Calendar!$I$5=Calc!D89,1,0))</f>
        <v>1</v>
      </c>
      <c r="CI89" s="11"/>
      <c r="CJ89" s="12">
        <v>8</v>
      </c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</row>
    <row r="90" spans="2:115" ht="15" customHeight="1" x14ac:dyDescent="0.25">
      <c r="B90" s="59">
        <v>7</v>
      </c>
      <c r="C90" s="59">
        <f>IFERROR(IF(INDEX(Bills!$C$6:$C$15,B90,1)="",0,1),"")</f>
        <v>1</v>
      </c>
      <c r="D90" s="227" t="str">
        <f>IFERROR(IF($C90=1,INDEX(Bills!$B$6:$AB$15,$B90,D$9),""),"")</f>
        <v>Subscriptions</v>
      </c>
      <c r="E90" s="227" t="str">
        <f>IFERROR(IF($C90=1,INDEX(Bills!$B$6:$AB$15,$B90,E$9),""),"")</f>
        <v>Magazine</v>
      </c>
      <c r="F90" s="227">
        <f t="array" ref="F90">IFERROR(IF($C90=1, INDEX($DG$13:$DG$43, MATCH(INDEX(Bills!$B$6:$AB$15, $B90, F$9), $DF$13:$DF$43, 0)), ""), "")</f>
        <v>15</v>
      </c>
      <c r="G90" s="227" t="str">
        <f t="array" ref="G90">IFERROR(IF($C90=1,INDEX($CV$14:$CV$25,IF(MOD(ROW(A80),12)=0,12,MOD(ROW(A80),12)),1),""),"")</f>
        <v>August</v>
      </c>
      <c r="H90" s="227">
        <f t="array" ref="H90">IFERROR(IF($C90=1,YEAR(INDEX($CU$14:$CU$25,IF(MOD(ROW(A80),12)=0,12,MOD(ROW(A80),12)),1)),""),"")</f>
        <v>2024</v>
      </c>
      <c r="I90" s="227" t="str">
        <f t="array" ref="I90">IFERROR(IF($C90=1,INDEX($CW$14:$CW$25,IF(MOD(ROW(A80),12)=0,12,MOD(ROW(A80),12)),1),""),"")</f>
        <v>Aug-2024</v>
      </c>
      <c r="J90" s="227">
        <f t="array" ref="J90">IFERROR(IF($C90=1,INDEX(Bills!$B$6:$AB$15,B90,MATCH(INDEX($CW$14:$CW$25,IF(MOD(ROW(A80),12)=0,12,MOD(ROW(A80),12)),1),Bills!$E$5:$AB$5,0)+3),""),"")</f>
        <v>10</v>
      </c>
      <c r="K90" s="227" t="str">
        <f t="array" ref="K90">IFERROR(IF($C90=1,IF(INDEX(Bills!$B$6:$AB$15,B90,MATCH(INDEX($CW$14:$CW$25,IF(MOD(ROW(A80),12)=0,12,MOD(ROW(A80),12)),1),Bills!$E$5:$AB$5,0)+4)=$DM$13,"Paid","Unpaid"),""),"")</f>
        <v>Paid</v>
      </c>
      <c r="L90" s="12">
        <f t="shared" si="16"/>
        <v>8</v>
      </c>
      <c r="M90" s="12">
        <f t="shared" si="18"/>
        <v>15</v>
      </c>
      <c r="N90" s="228">
        <f t="shared" si="17"/>
        <v>45519</v>
      </c>
      <c r="O90" s="12" t="str">
        <f>IFERROR(IF(C90&lt;&gt;1,"",IF(Menu!$I$13="",IF(OR(Calendar!$I$7="",Calendar!$I$7=$CM$17),E90,IF(Calendar!$I$7=$CM$18,E90 &amp; " - " &amp;J90,D90 &amp; " - " &amp;J90)),IF(OR(Calendar!$I$7="",Calendar!$I$7=$CM$17),E90,IF(Calendar!$I$7=$CM$18,E90 &amp; " - " &amp;Menu!$I$13 &amp;J90,D90 &amp; " - " &amp;Menu!$I$13  &amp;J90)))),"")</f>
        <v>Subscriptions - $10</v>
      </c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79">
        <f>IF(OR(Dashboard!$D$7="",Dashboard!$D$7="ALL"),1,IF(Dashboard!$D$7=I90,1,0))</f>
        <v>1</v>
      </c>
      <c r="CF90" s="80">
        <f>IF(OR(Dashboard!$G$7="",Dashboard!$G$7="ALL"),1,IF(Dashboard!$G$7=Calc!D90,1,0))</f>
        <v>1</v>
      </c>
      <c r="CG90" s="14">
        <f t="shared" si="19"/>
        <v>1</v>
      </c>
      <c r="CH90" s="79">
        <f>IF(OR(Calendar!$I$5="",Calendar!$I$5="ALL"),1,IF(Calendar!$I$5=Calc!D90,1,0))</f>
        <v>1</v>
      </c>
      <c r="CI90" s="11"/>
      <c r="CJ90" s="12">
        <v>9</v>
      </c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</row>
    <row r="91" spans="2:115" ht="15" customHeight="1" x14ac:dyDescent="0.25">
      <c r="B91" s="59">
        <v>7</v>
      </c>
      <c r="C91" s="59">
        <f>IFERROR(IF(INDEX(Bills!$C$6:$C$15,B91,1)="",0,1),"")</f>
        <v>1</v>
      </c>
      <c r="D91" s="227" t="str">
        <f>IFERROR(IF($C91=1,INDEX(Bills!$B$6:$AB$15,$B91,D$9),""),"")</f>
        <v>Subscriptions</v>
      </c>
      <c r="E91" s="227" t="str">
        <f>IFERROR(IF($C91=1,INDEX(Bills!$B$6:$AB$15,$B91,E$9),""),"")</f>
        <v>Magazine</v>
      </c>
      <c r="F91" s="227">
        <f t="array" ref="F91">IFERROR(IF($C91=1, INDEX($DG$13:$DG$43, MATCH(INDEX(Bills!$B$6:$AB$15, $B91, F$9), $DF$13:$DF$43, 0)), ""), "")</f>
        <v>15</v>
      </c>
      <c r="G91" s="227" t="str">
        <f t="array" ref="G91">IFERROR(IF($C91=1,INDEX($CV$14:$CV$25,IF(MOD(ROW(A81),12)=0,12,MOD(ROW(A81),12)),1),""),"")</f>
        <v>September</v>
      </c>
      <c r="H91" s="227">
        <f t="array" ref="H91">IFERROR(IF($C91=1,YEAR(INDEX($CU$14:$CU$25,IF(MOD(ROW(A81),12)=0,12,MOD(ROW(A81),12)),1)),""),"")</f>
        <v>2024</v>
      </c>
      <c r="I91" s="227" t="str">
        <f t="array" ref="I91">IFERROR(IF($C91=1,INDEX($CW$14:$CW$25,IF(MOD(ROW(A81),12)=0,12,MOD(ROW(A81),12)),1),""),"")</f>
        <v>Sep-2024</v>
      </c>
      <c r="J91" s="227">
        <f t="array" ref="J91">IFERROR(IF($C91=1,INDEX(Bills!$B$6:$AB$15,B91,MATCH(INDEX($CW$14:$CW$25,IF(MOD(ROW(A81),12)=0,12,MOD(ROW(A81),12)),1),Bills!$E$5:$AB$5,0)+3),""),"")</f>
        <v>10</v>
      </c>
      <c r="K91" s="227" t="str">
        <f t="array" ref="K91">IFERROR(IF($C91=1,IF(INDEX(Bills!$B$6:$AB$15,B91,MATCH(INDEX($CW$14:$CW$25,IF(MOD(ROW(A81),12)=0,12,MOD(ROW(A81),12)),1),Bills!$E$5:$AB$5,0)+4)=$DM$13,"Paid","Unpaid"),""),"")</f>
        <v>Paid</v>
      </c>
      <c r="L91" s="12">
        <f t="shared" si="16"/>
        <v>9</v>
      </c>
      <c r="M91" s="12">
        <f t="shared" si="18"/>
        <v>15</v>
      </c>
      <c r="N91" s="228">
        <f t="shared" si="17"/>
        <v>45550</v>
      </c>
      <c r="O91" s="12" t="str">
        <f>IFERROR(IF(C91&lt;&gt;1,"",IF(Menu!$I$13="",IF(OR(Calendar!$I$7="",Calendar!$I$7=$CM$17),E91,IF(Calendar!$I$7=$CM$18,E91 &amp; " - " &amp;J91,D91 &amp; " - " &amp;J91)),IF(OR(Calendar!$I$7="",Calendar!$I$7=$CM$17),E91,IF(Calendar!$I$7=$CM$18,E91 &amp; " - " &amp;Menu!$I$13 &amp;J91,D91 &amp; " - " &amp;Menu!$I$13  &amp;J91)))),"")</f>
        <v>Subscriptions - $10</v>
      </c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79">
        <f>IF(OR(Dashboard!$D$7="",Dashboard!$D$7="ALL"),1,IF(Dashboard!$D$7=I91,1,0))</f>
        <v>1</v>
      </c>
      <c r="CF91" s="80">
        <f>IF(OR(Dashboard!$G$7="",Dashboard!$G$7="ALL"),1,IF(Dashboard!$G$7=Calc!D91,1,0))</f>
        <v>1</v>
      </c>
      <c r="CG91" s="14">
        <f t="shared" si="19"/>
        <v>1</v>
      </c>
      <c r="CH91" s="79">
        <f>IF(OR(Calendar!$I$5="",Calendar!$I$5="ALL"),1,IF(Calendar!$I$5=Calc!D91,1,0))</f>
        <v>1</v>
      </c>
      <c r="CI91" s="11"/>
      <c r="CJ91" s="12">
        <v>10</v>
      </c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</row>
    <row r="92" spans="2:115" ht="15" customHeight="1" x14ac:dyDescent="0.25">
      <c r="B92" s="59">
        <v>7</v>
      </c>
      <c r="C92" s="59">
        <f>IFERROR(IF(INDEX(Bills!$C$6:$C$15,B92,1)="",0,1),"")</f>
        <v>1</v>
      </c>
      <c r="D92" s="227" t="str">
        <f>IFERROR(IF($C92=1,INDEX(Bills!$B$6:$AB$15,$B92,D$9),""),"")</f>
        <v>Subscriptions</v>
      </c>
      <c r="E92" s="227" t="str">
        <f>IFERROR(IF($C92=1,INDEX(Bills!$B$6:$AB$15,$B92,E$9),""),"")</f>
        <v>Magazine</v>
      </c>
      <c r="F92" s="227">
        <f t="array" ref="F92">IFERROR(IF($C92=1, INDEX($DG$13:$DG$43, MATCH(INDEX(Bills!$B$6:$AB$15, $B92, F$9), $DF$13:$DF$43, 0)), ""), "")</f>
        <v>15</v>
      </c>
      <c r="G92" s="227" t="str">
        <f t="array" ref="G92">IFERROR(IF($C92=1,INDEX($CV$14:$CV$25,IF(MOD(ROW(A82),12)=0,12,MOD(ROW(A82),12)),1),""),"")</f>
        <v>October</v>
      </c>
      <c r="H92" s="227">
        <f t="array" ref="H92">IFERROR(IF($C92=1,YEAR(INDEX($CU$14:$CU$25,IF(MOD(ROW(A82),12)=0,12,MOD(ROW(A82),12)),1)),""),"")</f>
        <v>2024</v>
      </c>
      <c r="I92" s="227" t="str">
        <f t="array" ref="I92">IFERROR(IF($C92=1,INDEX($CW$14:$CW$25,IF(MOD(ROW(A82),12)=0,12,MOD(ROW(A82),12)),1),""),"")</f>
        <v>Oct-2024</v>
      </c>
      <c r="J92" s="227">
        <f t="array" ref="J92">IFERROR(IF($C92=1,INDEX(Bills!$B$6:$AB$15,B92,MATCH(INDEX($CW$14:$CW$25,IF(MOD(ROW(A82),12)=0,12,MOD(ROW(A82),12)),1),Bills!$E$5:$AB$5,0)+3),""),"")</f>
        <v>10</v>
      </c>
      <c r="K92" s="227" t="str">
        <f t="array" ref="K92">IFERROR(IF($C92=1,IF(INDEX(Bills!$B$6:$AB$15,B92,MATCH(INDEX($CW$14:$CW$25,IF(MOD(ROW(A82),12)=0,12,MOD(ROW(A82),12)),1),Bills!$E$5:$AB$5,0)+4)=$DM$13,"Paid","Unpaid"),""),"")</f>
        <v>Paid</v>
      </c>
      <c r="L92" s="12">
        <f t="shared" si="16"/>
        <v>10</v>
      </c>
      <c r="M92" s="12">
        <f t="shared" si="18"/>
        <v>15</v>
      </c>
      <c r="N92" s="228">
        <f t="shared" si="17"/>
        <v>45580</v>
      </c>
      <c r="O92" s="12" t="str">
        <f>IFERROR(IF(C92&lt;&gt;1,"",IF(Menu!$I$13="",IF(OR(Calendar!$I$7="",Calendar!$I$7=$CM$17),E92,IF(Calendar!$I$7=$CM$18,E92 &amp; " - " &amp;J92,D92 &amp; " - " &amp;J92)),IF(OR(Calendar!$I$7="",Calendar!$I$7=$CM$17),E92,IF(Calendar!$I$7=$CM$18,E92 &amp; " - " &amp;Menu!$I$13 &amp;J92,D92 &amp; " - " &amp;Menu!$I$13  &amp;J92)))),"")</f>
        <v>Subscriptions - $10</v>
      </c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79">
        <f>IF(OR(Dashboard!$D$7="",Dashboard!$D$7="ALL"),1,IF(Dashboard!$D$7=I92,1,0))</f>
        <v>1</v>
      </c>
      <c r="CF92" s="80">
        <f>IF(OR(Dashboard!$G$7="",Dashboard!$G$7="ALL"),1,IF(Dashboard!$G$7=Calc!D92,1,0))</f>
        <v>1</v>
      </c>
      <c r="CG92" s="14">
        <f t="shared" si="19"/>
        <v>1</v>
      </c>
      <c r="CH92" s="79">
        <f>IF(OR(Calendar!$I$5="",Calendar!$I$5="ALL"),1,IF(Calendar!$I$5=Calc!D92,1,0))</f>
        <v>1</v>
      </c>
      <c r="CI92" s="11"/>
      <c r="CJ92" s="12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</row>
    <row r="93" spans="2:115" ht="15" customHeight="1" x14ac:dyDescent="0.25">
      <c r="B93" s="59">
        <v>7</v>
      </c>
      <c r="C93" s="59">
        <f>IFERROR(IF(INDEX(Bills!$C$6:$C$15,B93,1)="",0,1),"")</f>
        <v>1</v>
      </c>
      <c r="D93" s="227" t="str">
        <f>IFERROR(IF($C93=1,INDEX(Bills!$B$6:$AB$15,$B93,D$9),""),"")</f>
        <v>Subscriptions</v>
      </c>
      <c r="E93" s="227" t="str">
        <f>IFERROR(IF($C93=1,INDEX(Bills!$B$6:$AB$15,$B93,E$9),""),"")</f>
        <v>Magazine</v>
      </c>
      <c r="F93" s="227">
        <f t="array" ref="F93">IFERROR(IF($C93=1, INDEX($DG$13:$DG$43, MATCH(INDEX(Bills!$B$6:$AB$15, $B93, F$9), $DF$13:$DF$43, 0)), ""), "")</f>
        <v>15</v>
      </c>
      <c r="G93" s="227" t="str">
        <f t="array" ref="G93">IFERROR(IF($C93=1,INDEX($CV$14:$CV$25,IF(MOD(ROW(A83),12)=0,12,MOD(ROW(A83),12)),1),""),"")</f>
        <v>November</v>
      </c>
      <c r="H93" s="227">
        <f t="array" ref="H93">IFERROR(IF($C93=1,YEAR(INDEX($CU$14:$CU$25,IF(MOD(ROW(A83),12)=0,12,MOD(ROW(A83),12)),1)),""),"")</f>
        <v>2024</v>
      </c>
      <c r="I93" s="227" t="str">
        <f t="array" ref="I93">IFERROR(IF($C93=1,INDEX($CW$14:$CW$25,IF(MOD(ROW(A83),12)=0,12,MOD(ROW(A83),12)),1),""),"")</f>
        <v>Nov-2024</v>
      </c>
      <c r="J93" s="227">
        <f t="array" ref="J93">IFERROR(IF($C93=1,INDEX(Bills!$B$6:$AB$15,B93,MATCH(INDEX($CW$14:$CW$25,IF(MOD(ROW(A83),12)=0,12,MOD(ROW(A83),12)),1),Bills!$E$5:$AB$5,0)+3),""),"")</f>
        <v>10</v>
      </c>
      <c r="K93" s="227" t="str">
        <f t="array" ref="K93">IFERROR(IF($C93=1,IF(INDEX(Bills!$B$6:$AB$15,B93,MATCH(INDEX($CW$14:$CW$25,IF(MOD(ROW(A83),12)=0,12,MOD(ROW(A83),12)),1),Bills!$E$5:$AB$5,0)+4)=$DM$13,"Paid","Unpaid"),""),"")</f>
        <v>Paid</v>
      </c>
      <c r="L93" s="12">
        <f t="shared" si="16"/>
        <v>11</v>
      </c>
      <c r="M93" s="12">
        <f t="shared" si="18"/>
        <v>15</v>
      </c>
      <c r="N93" s="228">
        <f t="shared" si="17"/>
        <v>45611</v>
      </c>
      <c r="O93" s="12" t="str">
        <f>IFERROR(IF(C93&lt;&gt;1,"",IF(Menu!$I$13="",IF(OR(Calendar!$I$7="",Calendar!$I$7=$CM$17),E93,IF(Calendar!$I$7=$CM$18,E93 &amp; " - " &amp;J93,D93 &amp; " - " &amp;J93)),IF(OR(Calendar!$I$7="",Calendar!$I$7=$CM$17),E93,IF(Calendar!$I$7=$CM$18,E93 &amp; " - " &amp;Menu!$I$13 &amp;J93,D93 &amp; " - " &amp;Menu!$I$13  &amp;J93)))),"")</f>
        <v>Subscriptions - $10</v>
      </c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79">
        <f>IF(OR(Dashboard!$D$7="",Dashboard!$D$7="ALL"),1,IF(Dashboard!$D$7=I93,1,0))</f>
        <v>1</v>
      </c>
      <c r="CF93" s="80">
        <f>IF(OR(Dashboard!$G$7="",Dashboard!$G$7="ALL"),1,IF(Dashboard!$G$7=Calc!D93,1,0))</f>
        <v>1</v>
      </c>
      <c r="CG93" s="14">
        <f t="shared" si="19"/>
        <v>1</v>
      </c>
      <c r="CH93" s="79">
        <f>IF(OR(Calendar!$I$5="",Calendar!$I$5="ALL"),1,IF(Calendar!$I$5=Calc!D93,1,0))</f>
        <v>1</v>
      </c>
      <c r="CI93" s="11"/>
      <c r="CJ93" s="233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</row>
    <row r="94" spans="2:115" ht="15" customHeight="1" x14ac:dyDescent="0.25">
      <c r="B94" s="59">
        <v>7</v>
      </c>
      <c r="C94" s="59">
        <f>IFERROR(IF(INDEX(Bills!$C$6:$C$15,B94,1)="",0,1),"")</f>
        <v>1</v>
      </c>
      <c r="D94" s="227" t="str">
        <f>IFERROR(IF($C94=1,INDEX(Bills!$B$6:$AB$15,$B94,D$9),""),"")</f>
        <v>Subscriptions</v>
      </c>
      <c r="E94" s="227" t="str">
        <f>IFERROR(IF($C94=1,INDEX(Bills!$B$6:$AB$15,$B94,E$9),""),"")</f>
        <v>Magazine</v>
      </c>
      <c r="F94" s="227">
        <f t="array" ref="F94">IFERROR(IF($C94=1, INDEX($DG$13:$DG$43, MATCH(INDEX(Bills!$B$6:$AB$15, $B94, F$9), $DF$13:$DF$43, 0)), ""), "")</f>
        <v>15</v>
      </c>
      <c r="G94" s="227" t="str">
        <f t="array" ref="G94">IFERROR(IF($C94=1,INDEX($CV$14:$CV$25,IF(MOD(ROW(A84),12)=0,12,MOD(ROW(A84),12)),1),""),"")</f>
        <v>December</v>
      </c>
      <c r="H94" s="227">
        <f t="array" ref="H94">IFERROR(IF($C94=1,YEAR(INDEX($CU$14:$CU$25,IF(MOD(ROW(A84),12)=0,12,MOD(ROW(A84),12)),1)),""),"")</f>
        <v>2024</v>
      </c>
      <c r="I94" s="227" t="str">
        <f t="array" ref="I94">IFERROR(IF($C94=1,INDEX($CW$14:$CW$25,IF(MOD(ROW(A84),12)=0,12,MOD(ROW(A84),12)),1),""),"")</f>
        <v>Dec-2024</v>
      </c>
      <c r="J94" s="227">
        <f t="array" ref="J94">IFERROR(IF($C94=1,INDEX(Bills!$B$6:$AB$15,B94,MATCH(INDEX($CW$14:$CW$25,IF(MOD(ROW(A84),12)=0,12,MOD(ROW(A84),12)),1),Bills!$E$5:$AB$5,0)+3),""),"")</f>
        <v>10</v>
      </c>
      <c r="K94" s="227" t="str">
        <f t="array" ref="K94">IFERROR(IF($C94=1,IF(INDEX(Bills!$B$6:$AB$15,B94,MATCH(INDEX($CW$14:$CW$25,IF(MOD(ROW(A84),12)=0,12,MOD(ROW(A84),12)),1),Bills!$E$5:$AB$5,0)+4)=$DM$13,"Paid","Unpaid"),""),"")</f>
        <v>Unpaid</v>
      </c>
      <c r="L94" s="12">
        <f t="shared" si="16"/>
        <v>12</v>
      </c>
      <c r="M94" s="12">
        <f t="shared" si="18"/>
        <v>15</v>
      </c>
      <c r="N94" s="228">
        <f t="shared" si="17"/>
        <v>45641</v>
      </c>
      <c r="O94" s="12" t="str">
        <f>IFERROR(IF(C94&lt;&gt;1,"",IF(Menu!$I$13="",IF(OR(Calendar!$I$7="",Calendar!$I$7=$CM$17),E94,IF(Calendar!$I$7=$CM$18,E94 &amp; " - " &amp;J94,D94 &amp; " - " &amp;J94)),IF(OR(Calendar!$I$7="",Calendar!$I$7=$CM$17),E94,IF(Calendar!$I$7=$CM$18,E94 &amp; " - " &amp;Menu!$I$13 &amp;J94,D94 &amp; " - " &amp;Menu!$I$13  &amp;J94)))),"")</f>
        <v>Subscriptions - $10</v>
      </c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79">
        <f>IF(OR(Dashboard!$D$7="",Dashboard!$D$7="ALL"),1,IF(Dashboard!$D$7=I94,1,0))</f>
        <v>1</v>
      </c>
      <c r="CF94" s="80">
        <f>IF(OR(Dashboard!$G$7="",Dashboard!$G$7="ALL"),1,IF(Dashboard!$G$7=Calc!D94,1,0))</f>
        <v>1</v>
      </c>
      <c r="CG94" s="14">
        <f t="shared" si="19"/>
        <v>1</v>
      </c>
      <c r="CH94" s="79">
        <f>IF(OR(Calendar!$I$5="",Calendar!$I$5="ALL"),1,IF(Calendar!$I$5=Calc!D94,1,0))</f>
        <v>1</v>
      </c>
      <c r="CI94" s="11"/>
      <c r="CJ94" s="12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</row>
    <row r="95" spans="2:115" ht="15" customHeight="1" x14ac:dyDescent="0.25">
      <c r="B95" s="59">
        <v>8</v>
      </c>
      <c r="C95" s="59">
        <f>IFERROR(IF(INDEX(Bills!$C$6:$C$15,B95,1)="",0,1),"")</f>
        <v>0</v>
      </c>
      <c r="D95" s="227" t="str">
        <f>IFERROR(IF($C95=1,INDEX(Bills!$B$6:$AB$15,$B95,D$9),""),"")</f>
        <v/>
      </c>
      <c r="E95" s="227" t="str">
        <f>IFERROR(IF($C95=1,INDEX(Bills!$B$6:$AB$15,$B95,E$9),""),"")</f>
        <v/>
      </c>
      <c r="F95" s="227" t="str">
        <f t="array" ref="F95">IFERROR(IF($C95=1, INDEX($DG$13:$DG$43, MATCH(INDEX(Bills!$B$6:$AB$15, $B95, F$9), $DF$13:$DF$43, 0)), ""), "")</f>
        <v/>
      </c>
      <c r="G95" s="227" t="str">
        <f t="array" ref="G95">IFERROR(IF($C95=1,INDEX($CV$14:$CV$25,IF(MOD(ROW(A85),12)=0,12,MOD(ROW(A85),12)),1),""),"")</f>
        <v/>
      </c>
      <c r="H95" s="227" t="str">
        <f t="array" ref="H95">IFERROR(IF($C95=1,YEAR(INDEX($CU$14:$CU$25,IF(MOD(ROW(A85),12)=0,12,MOD(ROW(A85),12)),1)),""),"")</f>
        <v/>
      </c>
      <c r="I95" s="227" t="str">
        <f t="array" ref="I95">IFERROR(IF($C95=1,INDEX($CW$14:$CW$25,IF(MOD(ROW(A85),12)=0,12,MOD(ROW(A85),12)),1),""),"")</f>
        <v/>
      </c>
      <c r="J95" s="227" t="str">
        <f t="array" ref="J95">IFERROR(IF($C95=1,INDEX(Bills!$B$6:$AB$15,B95,MATCH(INDEX($CW$14:$CW$25,IF(MOD(ROW(A85),12)=0,12,MOD(ROW(A85),12)),1),Bills!$E$5:$AB$5,0)+3),""),"")</f>
        <v/>
      </c>
      <c r="K95" s="227" t="str">
        <f t="array" ref="K95">IFERROR(IF($C95=1,IF(INDEX(Bills!$B$6:$AB$15,B95,MATCH(INDEX($CW$14:$CW$25,IF(MOD(ROW(A85),12)=0,12,MOD(ROW(A85),12)),1),Bills!$E$5:$AB$5,0)+4)=$DM$13,"Paid","Unpaid"),""),"")</f>
        <v/>
      </c>
      <c r="L95" s="12" t="str">
        <f t="shared" si="16"/>
        <v/>
      </c>
      <c r="M95" s="12" t="str">
        <f t="shared" si="18"/>
        <v/>
      </c>
      <c r="N95" s="228" t="str">
        <f t="shared" si="17"/>
        <v/>
      </c>
      <c r="O95" s="12" t="str">
        <f>IFERROR(IF(C95&lt;&gt;1,"",IF(Menu!$I$13="",IF(OR(Calendar!$I$7="",Calendar!$I$7=$CM$17),E95,IF(Calendar!$I$7=$CM$18,E95 &amp; " - " &amp;J95,D95 &amp; " - " &amp;J95)),IF(OR(Calendar!$I$7="",Calendar!$I$7=$CM$17),E95,IF(Calendar!$I$7=$CM$18,E95 &amp; " - " &amp;Menu!$I$13 &amp;J95,D95 &amp; " - " &amp;Menu!$I$13  &amp;J95)))),"")</f>
        <v/>
      </c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79">
        <f>IF(OR(Dashboard!$D$7="",Dashboard!$D$7="ALL"),1,IF(Dashboard!$D$7=I95,1,0))</f>
        <v>1</v>
      </c>
      <c r="CF95" s="80">
        <f>IF(OR(Dashboard!$G$7="",Dashboard!$G$7="ALL"),1,IF(Dashboard!$G$7=Calc!D95,1,0))</f>
        <v>1</v>
      </c>
      <c r="CG95" s="14">
        <f t="shared" si="19"/>
        <v>1</v>
      </c>
      <c r="CH95" s="79">
        <f>IF(OR(Calendar!$I$5="",Calendar!$I$5="ALL"),1,IF(Calendar!$I$5=Calc!D95,1,0))</f>
        <v>1</v>
      </c>
      <c r="CI95" s="11"/>
      <c r="CJ95" s="12">
        <v>1</v>
      </c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</row>
    <row r="96" spans="2:115" ht="15" customHeight="1" x14ac:dyDescent="0.25">
      <c r="B96" s="59">
        <v>8</v>
      </c>
      <c r="C96" s="59">
        <f>IFERROR(IF(INDEX(Bills!$C$6:$C$15,B96,1)="",0,1),"")</f>
        <v>0</v>
      </c>
      <c r="D96" s="227" t="str">
        <f>IFERROR(IF($C96=1,INDEX(Bills!$B$6:$AB$15,$B96,D$9),""),"")</f>
        <v/>
      </c>
      <c r="E96" s="227" t="str">
        <f>IFERROR(IF($C96=1,INDEX(Bills!$B$6:$AB$15,$B96,E$9),""),"")</f>
        <v/>
      </c>
      <c r="F96" s="227" t="str">
        <f t="array" ref="F96">IFERROR(IF($C96=1, INDEX($DG$13:$DG$43, MATCH(INDEX(Bills!$B$6:$AB$15, $B96, F$9), $DF$13:$DF$43, 0)), ""), "")</f>
        <v/>
      </c>
      <c r="G96" s="227" t="str">
        <f t="array" ref="G96">IFERROR(IF($C96=1,INDEX($CV$14:$CV$25,IF(MOD(ROW(A86),12)=0,12,MOD(ROW(A86),12)),1),""),"")</f>
        <v/>
      </c>
      <c r="H96" s="227" t="str">
        <f t="array" ref="H96">IFERROR(IF($C96=1,YEAR(INDEX($CU$14:$CU$25,IF(MOD(ROW(A86),12)=0,12,MOD(ROW(A86),12)),1)),""),"")</f>
        <v/>
      </c>
      <c r="I96" s="227" t="str">
        <f t="array" ref="I96">IFERROR(IF($C96=1,INDEX($CW$14:$CW$25,IF(MOD(ROW(A86),12)=0,12,MOD(ROW(A86),12)),1),""),"")</f>
        <v/>
      </c>
      <c r="J96" s="227" t="str">
        <f t="array" ref="J96">IFERROR(IF($C96=1,INDEX(Bills!$B$6:$AB$15,B96,MATCH(INDEX($CW$14:$CW$25,IF(MOD(ROW(A86),12)=0,12,MOD(ROW(A86),12)),1),Bills!$E$5:$AB$5,0)+3),""),"")</f>
        <v/>
      </c>
      <c r="K96" s="227" t="str">
        <f t="array" ref="K96">IFERROR(IF($C96=1,IF(INDEX(Bills!$B$6:$AB$15,B96,MATCH(INDEX($CW$14:$CW$25,IF(MOD(ROW(A86),12)=0,12,MOD(ROW(A86),12)),1),Bills!$E$5:$AB$5,0)+4)=$DM$13,"Paid","Unpaid"),""),"")</f>
        <v/>
      </c>
      <c r="L96" s="12" t="str">
        <f t="shared" si="16"/>
        <v/>
      </c>
      <c r="M96" s="12" t="str">
        <f t="shared" si="18"/>
        <v/>
      </c>
      <c r="N96" s="228" t="str">
        <f t="shared" si="17"/>
        <v/>
      </c>
      <c r="O96" s="12" t="str">
        <f>IFERROR(IF(C96&lt;&gt;1,"",IF(Menu!$I$13="",IF(OR(Calendar!$I$7="",Calendar!$I$7=$CM$17),E96,IF(Calendar!$I$7=$CM$18,E96 &amp; " - " &amp;J96,D96 &amp; " - " &amp;J96)),IF(OR(Calendar!$I$7="",Calendar!$I$7=$CM$17),E96,IF(Calendar!$I$7=$CM$18,E96 &amp; " - " &amp;Menu!$I$13 &amp;J96,D96 &amp; " - " &amp;Menu!$I$13  &amp;J96)))),"")</f>
        <v/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79">
        <f>IF(OR(Dashboard!$D$7="",Dashboard!$D$7="ALL"),1,IF(Dashboard!$D$7=I96,1,0))</f>
        <v>1</v>
      </c>
      <c r="CF96" s="80">
        <f>IF(OR(Dashboard!$G$7="",Dashboard!$G$7="ALL"),1,IF(Dashboard!$G$7=Calc!D96,1,0))</f>
        <v>1</v>
      </c>
      <c r="CG96" s="14">
        <f t="shared" si="19"/>
        <v>1</v>
      </c>
      <c r="CH96" s="79">
        <f>IF(OR(Calendar!$I$5="",Calendar!$I$5="ALL"),1,IF(Calendar!$I$5=Calc!D96,1,0))</f>
        <v>1</v>
      </c>
      <c r="CI96" s="11"/>
      <c r="CJ96" s="12">
        <v>2</v>
      </c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</row>
    <row r="97" spans="2:115" ht="15" customHeight="1" x14ac:dyDescent="0.25">
      <c r="B97" s="59">
        <v>8</v>
      </c>
      <c r="C97" s="59">
        <f>IFERROR(IF(INDEX(Bills!$C$6:$C$15,B97,1)="",0,1),"")</f>
        <v>0</v>
      </c>
      <c r="D97" s="227" t="str">
        <f>IFERROR(IF($C97=1,INDEX(Bills!$B$6:$AB$15,$B97,D$9),""),"")</f>
        <v/>
      </c>
      <c r="E97" s="227" t="str">
        <f>IFERROR(IF($C97=1,INDEX(Bills!$B$6:$AB$15,$B97,E$9),""),"")</f>
        <v/>
      </c>
      <c r="F97" s="227" t="str">
        <f t="array" ref="F97">IFERROR(IF($C97=1, INDEX($DG$13:$DG$43, MATCH(INDEX(Bills!$B$6:$AB$15, $B97, F$9), $DF$13:$DF$43, 0)), ""), "")</f>
        <v/>
      </c>
      <c r="G97" s="227" t="str">
        <f t="array" ref="G97">IFERROR(IF($C97=1,INDEX($CV$14:$CV$25,IF(MOD(ROW(A87),12)=0,12,MOD(ROW(A87),12)),1),""),"")</f>
        <v/>
      </c>
      <c r="H97" s="227" t="str">
        <f t="array" ref="H97">IFERROR(IF($C97=1,YEAR(INDEX($CU$14:$CU$25,IF(MOD(ROW(A87),12)=0,12,MOD(ROW(A87),12)),1)),""),"")</f>
        <v/>
      </c>
      <c r="I97" s="227" t="str">
        <f t="array" ref="I97">IFERROR(IF($C97=1,INDEX($CW$14:$CW$25,IF(MOD(ROW(A87),12)=0,12,MOD(ROW(A87),12)),1),""),"")</f>
        <v/>
      </c>
      <c r="J97" s="227" t="str">
        <f t="array" ref="J97">IFERROR(IF($C97=1,INDEX(Bills!$B$6:$AB$15,B97,MATCH(INDEX($CW$14:$CW$25,IF(MOD(ROW(A87),12)=0,12,MOD(ROW(A87),12)),1),Bills!$E$5:$AB$5,0)+3),""),"")</f>
        <v/>
      </c>
      <c r="K97" s="227" t="str">
        <f t="array" ref="K97">IFERROR(IF($C97=1,IF(INDEX(Bills!$B$6:$AB$15,B97,MATCH(INDEX($CW$14:$CW$25,IF(MOD(ROW(A87),12)=0,12,MOD(ROW(A87),12)),1),Bills!$E$5:$AB$5,0)+4)=$DM$13,"Paid","Unpaid"),""),"")</f>
        <v/>
      </c>
      <c r="L97" s="12" t="str">
        <f t="shared" si="16"/>
        <v/>
      </c>
      <c r="M97" s="12" t="str">
        <f t="shared" si="18"/>
        <v/>
      </c>
      <c r="N97" s="228" t="str">
        <f t="shared" si="17"/>
        <v/>
      </c>
      <c r="O97" s="12" t="str">
        <f>IFERROR(IF(C97&lt;&gt;1,"",IF(Menu!$I$13="",IF(OR(Calendar!$I$7="",Calendar!$I$7=$CM$17),E97,IF(Calendar!$I$7=$CM$18,E97 &amp; " - " &amp;J97,D97 &amp; " - " &amp;J97)),IF(OR(Calendar!$I$7="",Calendar!$I$7=$CM$17),E97,IF(Calendar!$I$7=$CM$18,E97 &amp; " - " &amp;Menu!$I$13 &amp;J97,D97 &amp; " - " &amp;Menu!$I$13  &amp;J97)))),"")</f>
        <v/>
      </c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79">
        <f>IF(OR(Dashboard!$D$7="",Dashboard!$D$7="ALL"),1,IF(Dashboard!$D$7=I97,1,0))</f>
        <v>1</v>
      </c>
      <c r="CF97" s="80">
        <f>IF(OR(Dashboard!$G$7="",Dashboard!$G$7="ALL"),1,IF(Dashboard!$G$7=Calc!D97,1,0))</f>
        <v>1</v>
      </c>
      <c r="CG97" s="14">
        <f t="shared" si="19"/>
        <v>1</v>
      </c>
      <c r="CH97" s="79">
        <f>IF(OR(Calendar!$I$5="",Calendar!$I$5="ALL"),1,IF(Calendar!$I$5=Calc!D97,1,0))</f>
        <v>1</v>
      </c>
      <c r="CI97" s="11"/>
      <c r="CJ97" s="12">
        <v>3</v>
      </c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</row>
    <row r="98" spans="2:115" ht="15" customHeight="1" x14ac:dyDescent="0.25">
      <c r="B98" s="59">
        <v>8</v>
      </c>
      <c r="C98" s="59">
        <f>IFERROR(IF(INDEX(Bills!$C$6:$C$15,B98,1)="",0,1),"")</f>
        <v>0</v>
      </c>
      <c r="D98" s="227" t="str">
        <f>IFERROR(IF($C98=1,INDEX(Bills!$B$6:$AB$15,$B98,D$9),""),"")</f>
        <v/>
      </c>
      <c r="E98" s="227" t="str">
        <f>IFERROR(IF($C98=1,INDEX(Bills!$B$6:$AB$15,$B98,E$9),""),"")</f>
        <v/>
      </c>
      <c r="F98" s="227" t="str">
        <f t="array" ref="F98">IFERROR(IF($C98=1, INDEX($DG$13:$DG$43, MATCH(INDEX(Bills!$B$6:$AB$15, $B98, F$9), $DF$13:$DF$43, 0)), ""), "")</f>
        <v/>
      </c>
      <c r="G98" s="227" t="str">
        <f t="array" ref="G98">IFERROR(IF($C98=1,INDEX($CV$14:$CV$25,IF(MOD(ROW(A88),12)=0,12,MOD(ROW(A88),12)),1),""),"")</f>
        <v/>
      </c>
      <c r="H98" s="227" t="str">
        <f t="array" ref="H98">IFERROR(IF($C98=1,YEAR(INDEX($CU$14:$CU$25,IF(MOD(ROW(A88),12)=0,12,MOD(ROW(A88),12)),1)),""),"")</f>
        <v/>
      </c>
      <c r="I98" s="227" t="str">
        <f t="array" ref="I98">IFERROR(IF($C98=1,INDEX($CW$14:$CW$25,IF(MOD(ROW(A88),12)=0,12,MOD(ROW(A88),12)),1),""),"")</f>
        <v/>
      </c>
      <c r="J98" s="227" t="str">
        <f t="array" ref="J98">IFERROR(IF($C98=1,INDEX(Bills!$B$6:$AB$15,B98,MATCH(INDEX($CW$14:$CW$25,IF(MOD(ROW(A88),12)=0,12,MOD(ROW(A88),12)),1),Bills!$E$5:$AB$5,0)+3),""),"")</f>
        <v/>
      </c>
      <c r="K98" s="227" t="str">
        <f t="array" ref="K98">IFERROR(IF($C98=1,IF(INDEX(Bills!$B$6:$AB$15,B98,MATCH(INDEX($CW$14:$CW$25,IF(MOD(ROW(A88),12)=0,12,MOD(ROW(A88),12)),1),Bills!$E$5:$AB$5,0)+4)=$DM$13,"Paid","Unpaid"),""),"")</f>
        <v/>
      </c>
      <c r="L98" s="12" t="str">
        <f t="shared" si="16"/>
        <v/>
      </c>
      <c r="M98" s="12" t="str">
        <f t="shared" si="18"/>
        <v/>
      </c>
      <c r="N98" s="228" t="str">
        <f t="shared" si="17"/>
        <v/>
      </c>
      <c r="O98" s="12" t="str">
        <f>IFERROR(IF(C98&lt;&gt;1,"",IF(Menu!$I$13="",IF(OR(Calendar!$I$7="",Calendar!$I$7=$CM$17),E98,IF(Calendar!$I$7=$CM$18,E98 &amp; " - " &amp;J98,D98 &amp; " - " &amp;J98)),IF(OR(Calendar!$I$7="",Calendar!$I$7=$CM$17),E98,IF(Calendar!$I$7=$CM$18,E98 &amp; " - " &amp;Menu!$I$13 &amp;J98,D98 &amp; " - " &amp;Menu!$I$13  &amp;J98)))),"")</f>
        <v/>
      </c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79">
        <f>IF(OR(Dashboard!$D$7="",Dashboard!$D$7="ALL"),1,IF(Dashboard!$D$7=I98,1,0))</f>
        <v>1</v>
      </c>
      <c r="CF98" s="80">
        <f>IF(OR(Dashboard!$G$7="",Dashboard!$G$7="ALL"),1,IF(Dashboard!$G$7=Calc!D98,1,0))</f>
        <v>1</v>
      </c>
      <c r="CG98" s="14">
        <f t="shared" si="19"/>
        <v>1</v>
      </c>
      <c r="CH98" s="79">
        <f>IF(OR(Calendar!$I$5="",Calendar!$I$5="ALL"),1,IF(Calendar!$I$5=Calc!D98,1,0))</f>
        <v>1</v>
      </c>
      <c r="CI98" s="11"/>
      <c r="CJ98" s="12">
        <v>4</v>
      </c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</row>
    <row r="99" spans="2:115" ht="15" customHeight="1" x14ac:dyDescent="0.25">
      <c r="B99" s="59">
        <v>8</v>
      </c>
      <c r="C99" s="59">
        <f>IFERROR(IF(INDEX(Bills!$C$6:$C$15,B99,1)="",0,1),"")</f>
        <v>0</v>
      </c>
      <c r="D99" s="227" t="str">
        <f>IFERROR(IF($C99=1,INDEX(Bills!$B$6:$AB$15,$B99,D$9),""),"")</f>
        <v/>
      </c>
      <c r="E99" s="227" t="str">
        <f>IFERROR(IF($C99=1,INDEX(Bills!$B$6:$AB$15,$B99,E$9),""),"")</f>
        <v/>
      </c>
      <c r="F99" s="227" t="str">
        <f t="array" ref="F99">IFERROR(IF($C99=1, INDEX($DG$13:$DG$43, MATCH(INDEX(Bills!$B$6:$AB$15, $B99, F$9), $DF$13:$DF$43, 0)), ""), "")</f>
        <v/>
      </c>
      <c r="G99" s="227" t="str">
        <f t="array" ref="G99">IFERROR(IF($C99=1,INDEX($CV$14:$CV$25,IF(MOD(ROW(A89),12)=0,12,MOD(ROW(A89),12)),1),""),"")</f>
        <v/>
      </c>
      <c r="H99" s="227" t="str">
        <f t="array" ref="H99">IFERROR(IF($C99=1,YEAR(INDEX($CU$14:$CU$25,IF(MOD(ROW(A89),12)=0,12,MOD(ROW(A89),12)),1)),""),"")</f>
        <v/>
      </c>
      <c r="I99" s="227" t="str">
        <f t="array" ref="I99">IFERROR(IF($C99=1,INDEX($CW$14:$CW$25,IF(MOD(ROW(A89),12)=0,12,MOD(ROW(A89),12)),1),""),"")</f>
        <v/>
      </c>
      <c r="J99" s="227" t="str">
        <f t="array" ref="J99">IFERROR(IF($C99=1,INDEX(Bills!$B$6:$AB$15,B99,MATCH(INDEX($CW$14:$CW$25,IF(MOD(ROW(A89),12)=0,12,MOD(ROW(A89),12)),1),Bills!$E$5:$AB$5,0)+3),""),"")</f>
        <v/>
      </c>
      <c r="K99" s="227" t="str">
        <f t="array" ref="K99">IFERROR(IF($C99=1,IF(INDEX(Bills!$B$6:$AB$15,B99,MATCH(INDEX($CW$14:$CW$25,IF(MOD(ROW(A89),12)=0,12,MOD(ROW(A89),12)),1),Bills!$E$5:$AB$5,0)+4)=$DM$13,"Paid","Unpaid"),""),"")</f>
        <v/>
      </c>
      <c r="L99" s="12" t="str">
        <f t="shared" si="16"/>
        <v/>
      </c>
      <c r="M99" s="12" t="str">
        <f t="shared" si="18"/>
        <v/>
      </c>
      <c r="N99" s="228" t="str">
        <f t="shared" si="17"/>
        <v/>
      </c>
      <c r="O99" s="12" t="str">
        <f>IFERROR(IF(C99&lt;&gt;1,"",IF(Menu!$I$13="",IF(OR(Calendar!$I$7="",Calendar!$I$7=$CM$17),E99,IF(Calendar!$I$7=$CM$18,E99 &amp; " - " &amp;J99,D99 &amp; " - " &amp;J99)),IF(OR(Calendar!$I$7="",Calendar!$I$7=$CM$17),E99,IF(Calendar!$I$7=$CM$18,E99 &amp; " - " &amp;Menu!$I$13 &amp;J99,D99 &amp; " - " &amp;Menu!$I$13  &amp;J99)))),"")</f>
        <v/>
      </c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79">
        <f>IF(OR(Dashboard!$D$7="",Dashboard!$D$7="ALL"),1,IF(Dashboard!$D$7=I99,1,0))</f>
        <v>1</v>
      </c>
      <c r="CF99" s="80">
        <f>IF(OR(Dashboard!$G$7="",Dashboard!$G$7="ALL"),1,IF(Dashboard!$G$7=Calc!D99,1,0))</f>
        <v>1</v>
      </c>
      <c r="CG99" s="14">
        <f t="shared" si="19"/>
        <v>1</v>
      </c>
      <c r="CH99" s="79">
        <f>IF(OR(Calendar!$I$5="",Calendar!$I$5="ALL"),1,IF(Calendar!$I$5=Calc!D99,1,0))</f>
        <v>1</v>
      </c>
      <c r="CI99" s="11"/>
      <c r="CJ99" s="12">
        <v>5</v>
      </c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</row>
    <row r="100" spans="2:115" ht="15" customHeight="1" x14ac:dyDescent="0.25">
      <c r="B100" s="59">
        <v>8</v>
      </c>
      <c r="C100" s="59">
        <f>IFERROR(IF(INDEX(Bills!$C$6:$C$15,B100,1)="",0,1),"")</f>
        <v>0</v>
      </c>
      <c r="D100" s="227" t="str">
        <f>IFERROR(IF($C100=1,INDEX(Bills!$B$6:$AB$15,$B100,D$9),""),"")</f>
        <v/>
      </c>
      <c r="E100" s="227" t="str">
        <f>IFERROR(IF($C100=1,INDEX(Bills!$B$6:$AB$15,$B100,E$9),""),"")</f>
        <v/>
      </c>
      <c r="F100" s="227" t="str">
        <f t="array" ref="F100">IFERROR(IF($C100=1, INDEX($DG$13:$DG$43, MATCH(INDEX(Bills!$B$6:$AB$15, $B100, F$9), $DF$13:$DF$43, 0)), ""), "")</f>
        <v/>
      </c>
      <c r="G100" s="227" t="str">
        <f t="array" ref="G100">IFERROR(IF($C100=1,INDEX($CV$14:$CV$25,IF(MOD(ROW(A90),12)=0,12,MOD(ROW(A90),12)),1),""),"")</f>
        <v/>
      </c>
      <c r="H100" s="227" t="str">
        <f t="array" ref="H100">IFERROR(IF($C100=1,YEAR(INDEX($CU$14:$CU$25,IF(MOD(ROW(A90),12)=0,12,MOD(ROW(A90),12)),1)),""),"")</f>
        <v/>
      </c>
      <c r="I100" s="227" t="str">
        <f t="array" ref="I100">IFERROR(IF($C100=1,INDEX($CW$14:$CW$25,IF(MOD(ROW(A90),12)=0,12,MOD(ROW(A90),12)),1),""),"")</f>
        <v/>
      </c>
      <c r="J100" s="227" t="str">
        <f t="array" ref="J100">IFERROR(IF($C100=1,INDEX(Bills!$B$6:$AB$15,B100,MATCH(INDEX($CW$14:$CW$25,IF(MOD(ROW(A90),12)=0,12,MOD(ROW(A90),12)),1),Bills!$E$5:$AB$5,0)+3),""),"")</f>
        <v/>
      </c>
      <c r="K100" s="227" t="str">
        <f t="array" ref="K100">IFERROR(IF($C100=1,IF(INDEX(Bills!$B$6:$AB$15,B100,MATCH(INDEX($CW$14:$CW$25,IF(MOD(ROW(A90),12)=0,12,MOD(ROW(A90),12)),1),Bills!$E$5:$AB$5,0)+4)=$DM$13,"Paid","Unpaid"),""),"")</f>
        <v/>
      </c>
      <c r="L100" s="12" t="str">
        <f t="shared" si="16"/>
        <v/>
      </c>
      <c r="M100" s="12" t="str">
        <f t="shared" si="18"/>
        <v/>
      </c>
      <c r="N100" s="228" t="str">
        <f t="shared" si="17"/>
        <v/>
      </c>
      <c r="O100" s="12" t="str">
        <f>IFERROR(IF(C100&lt;&gt;1,"",IF(Menu!$I$13="",IF(OR(Calendar!$I$7="",Calendar!$I$7=$CM$17),E100,IF(Calendar!$I$7=$CM$18,E100 &amp; " - " &amp;J100,D100 &amp; " - " &amp;J100)),IF(OR(Calendar!$I$7="",Calendar!$I$7=$CM$17),E100,IF(Calendar!$I$7=$CM$18,E100 &amp; " - " &amp;Menu!$I$13 &amp;J100,D100 &amp; " - " &amp;Menu!$I$13  &amp;J100)))),"")</f>
        <v/>
      </c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79">
        <f>IF(OR(Dashboard!$D$7="",Dashboard!$D$7="ALL"),1,IF(Dashboard!$D$7=I100,1,0))</f>
        <v>1</v>
      </c>
      <c r="CF100" s="80">
        <f>IF(OR(Dashboard!$G$7="",Dashboard!$G$7="ALL"),1,IF(Dashboard!$G$7=Calc!D100,1,0))</f>
        <v>1</v>
      </c>
      <c r="CG100" s="14">
        <f t="shared" si="19"/>
        <v>1</v>
      </c>
      <c r="CH100" s="79">
        <f>IF(OR(Calendar!$I$5="",Calendar!$I$5="ALL"),1,IF(Calendar!$I$5=Calc!D100,1,0))</f>
        <v>1</v>
      </c>
      <c r="CI100" s="11"/>
      <c r="CJ100" s="12">
        <v>6</v>
      </c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</row>
    <row r="101" spans="2:115" ht="15" customHeight="1" x14ac:dyDescent="0.25">
      <c r="B101" s="59">
        <v>8</v>
      </c>
      <c r="C101" s="59">
        <f>IFERROR(IF(INDEX(Bills!$C$6:$C$15,B101,1)="",0,1),"")</f>
        <v>0</v>
      </c>
      <c r="D101" s="227" t="str">
        <f>IFERROR(IF($C101=1,INDEX(Bills!$B$6:$AB$15,$B101,D$9),""),"")</f>
        <v/>
      </c>
      <c r="E101" s="227" t="str">
        <f>IFERROR(IF($C101=1,INDEX(Bills!$B$6:$AB$15,$B101,E$9),""),"")</f>
        <v/>
      </c>
      <c r="F101" s="227" t="str">
        <f t="array" ref="F101">IFERROR(IF($C101=1, INDEX($DG$13:$DG$43, MATCH(INDEX(Bills!$B$6:$AB$15, $B101, F$9), $DF$13:$DF$43, 0)), ""), "")</f>
        <v/>
      </c>
      <c r="G101" s="227" t="str">
        <f t="array" ref="G101">IFERROR(IF($C101=1,INDEX($CV$14:$CV$25,IF(MOD(ROW(A91),12)=0,12,MOD(ROW(A91),12)),1),""),"")</f>
        <v/>
      </c>
      <c r="H101" s="227" t="str">
        <f t="array" ref="H101">IFERROR(IF($C101=1,YEAR(INDEX($CU$14:$CU$25,IF(MOD(ROW(A91),12)=0,12,MOD(ROW(A91),12)),1)),""),"")</f>
        <v/>
      </c>
      <c r="I101" s="227" t="str">
        <f t="array" ref="I101">IFERROR(IF($C101=1,INDEX($CW$14:$CW$25,IF(MOD(ROW(A91),12)=0,12,MOD(ROW(A91),12)),1),""),"")</f>
        <v/>
      </c>
      <c r="J101" s="227" t="str">
        <f t="array" ref="J101">IFERROR(IF($C101=1,INDEX(Bills!$B$6:$AB$15,B101,MATCH(INDEX($CW$14:$CW$25,IF(MOD(ROW(A91),12)=0,12,MOD(ROW(A91),12)),1),Bills!$E$5:$AB$5,0)+3),""),"")</f>
        <v/>
      </c>
      <c r="K101" s="227" t="str">
        <f t="array" ref="K101">IFERROR(IF($C101=1,IF(INDEX(Bills!$B$6:$AB$15,B101,MATCH(INDEX($CW$14:$CW$25,IF(MOD(ROW(A91),12)=0,12,MOD(ROW(A91),12)),1),Bills!$E$5:$AB$5,0)+4)=$DM$13,"Paid","Unpaid"),""),"")</f>
        <v/>
      </c>
      <c r="L101" s="12" t="str">
        <f t="shared" si="16"/>
        <v/>
      </c>
      <c r="M101" s="12" t="str">
        <f t="shared" si="18"/>
        <v/>
      </c>
      <c r="N101" s="228" t="str">
        <f t="shared" si="17"/>
        <v/>
      </c>
      <c r="O101" s="12" t="str">
        <f>IFERROR(IF(C101&lt;&gt;1,"",IF(Menu!$I$13="",IF(OR(Calendar!$I$7="",Calendar!$I$7=$CM$17),E101,IF(Calendar!$I$7=$CM$18,E101 &amp; " - " &amp;J101,D101 &amp; " - " &amp;J101)),IF(OR(Calendar!$I$7="",Calendar!$I$7=$CM$17),E101,IF(Calendar!$I$7=$CM$18,E101 &amp; " - " &amp;Menu!$I$13 &amp;J101,D101 &amp; " - " &amp;Menu!$I$13  &amp;J101)))),"")</f>
        <v/>
      </c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79">
        <f>IF(OR(Dashboard!$D$7="",Dashboard!$D$7="ALL"),1,IF(Dashboard!$D$7=I101,1,0))</f>
        <v>1</v>
      </c>
      <c r="CF101" s="80">
        <f>IF(OR(Dashboard!$G$7="",Dashboard!$G$7="ALL"),1,IF(Dashboard!$G$7=Calc!D101,1,0))</f>
        <v>1</v>
      </c>
      <c r="CG101" s="14">
        <f t="shared" si="19"/>
        <v>1</v>
      </c>
      <c r="CH101" s="79">
        <f>IF(OR(Calendar!$I$5="",Calendar!$I$5="ALL"),1,IF(Calendar!$I$5=Calc!D101,1,0))</f>
        <v>1</v>
      </c>
      <c r="CI101" s="11"/>
      <c r="CJ101" s="12">
        <v>7</v>
      </c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</row>
    <row r="102" spans="2:115" ht="15" customHeight="1" x14ac:dyDescent="0.25">
      <c r="B102" s="59">
        <v>8</v>
      </c>
      <c r="C102" s="59">
        <f>IFERROR(IF(INDEX(Bills!$C$6:$C$15,B102,1)="",0,1),"")</f>
        <v>0</v>
      </c>
      <c r="D102" s="227" t="str">
        <f>IFERROR(IF($C102=1,INDEX(Bills!$B$6:$AB$15,$B102,D$9),""),"")</f>
        <v/>
      </c>
      <c r="E102" s="227" t="str">
        <f>IFERROR(IF($C102=1,INDEX(Bills!$B$6:$AB$15,$B102,E$9),""),"")</f>
        <v/>
      </c>
      <c r="F102" s="227" t="str">
        <f t="array" ref="F102">IFERROR(IF($C102=1, INDEX($DG$13:$DG$43, MATCH(INDEX(Bills!$B$6:$AB$15, $B102, F$9), $DF$13:$DF$43, 0)), ""), "")</f>
        <v/>
      </c>
      <c r="G102" s="227" t="str">
        <f t="array" ref="G102">IFERROR(IF($C102=1,INDEX($CV$14:$CV$25,IF(MOD(ROW(A92),12)=0,12,MOD(ROW(A92),12)),1),""),"")</f>
        <v/>
      </c>
      <c r="H102" s="227" t="str">
        <f t="array" ref="H102">IFERROR(IF($C102=1,YEAR(INDEX($CU$14:$CU$25,IF(MOD(ROW(A92),12)=0,12,MOD(ROW(A92),12)),1)),""),"")</f>
        <v/>
      </c>
      <c r="I102" s="227" t="str">
        <f t="array" ref="I102">IFERROR(IF($C102=1,INDEX($CW$14:$CW$25,IF(MOD(ROW(A92),12)=0,12,MOD(ROW(A92),12)),1),""),"")</f>
        <v/>
      </c>
      <c r="J102" s="227" t="str">
        <f t="array" ref="J102">IFERROR(IF($C102=1,INDEX(Bills!$B$6:$AB$15,B102,MATCH(INDEX($CW$14:$CW$25,IF(MOD(ROW(A92),12)=0,12,MOD(ROW(A92),12)),1),Bills!$E$5:$AB$5,0)+3),""),"")</f>
        <v/>
      </c>
      <c r="K102" s="227" t="str">
        <f t="array" ref="K102">IFERROR(IF($C102=1,IF(INDEX(Bills!$B$6:$AB$15,B102,MATCH(INDEX($CW$14:$CW$25,IF(MOD(ROW(A92),12)=0,12,MOD(ROW(A92),12)),1),Bills!$E$5:$AB$5,0)+4)=$DM$13,"Paid","Unpaid"),""),"")</f>
        <v/>
      </c>
      <c r="L102" s="12" t="str">
        <f t="shared" si="16"/>
        <v/>
      </c>
      <c r="M102" s="12" t="str">
        <f t="shared" si="18"/>
        <v/>
      </c>
      <c r="N102" s="228" t="str">
        <f t="shared" si="17"/>
        <v/>
      </c>
      <c r="O102" s="12" t="str">
        <f>IFERROR(IF(C102&lt;&gt;1,"",IF(Menu!$I$13="",IF(OR(Calendar!$I$7="",Calendar!$I$7=$CM$17),E102,IF(Calendar!$I$7=$CM$18,E102 &amp; " - " &amp;J102,D102 &amp; " - " &amp;J102)),IF(OR(Calendar!$I$7="",Calendar!$I$7=$CM$17),E102,IF(Calendar!$I$7=$CM$18,E102 &amp; " - " &amp;Menu!$I$13 &amp;J102,D102 &amp; " - " &amp;Menu!$I$13  &amp;J102)))),"")</f>
        <v/>
      </c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79">
        <f>IF(OR(Dashboard!$D$7="",Dashboard!$D$7="ALL"),1,IF(Dashboard!$D$7=I102,1,0))</f>
        <v>1</v>
      </c>
      <c r="CF102" s="80">
        <f>IF(OR(Dashboard!$G$7="",Dashboard!$G$7="ALL"),1,IF(Dashboard!$G$7=Calc!D102,1,0))</f>
        <v>1</v>
      </c>
      <c r="CG102" s="14">
        <f t="shared" si="19"/>
        <v>1</v>
      </c>
      <c r="CH102" s="79">
        <f>IF(OR(Calendar!$I$5="",Calendar!$I$5="ALL"),1,IF(Calendar!$I$5=Calc!D102,1,0))</f>
        <v>1</v>
      </c>
      <c r="CI102" s="11"/>
      <c r="CJ102" s="12">
        <v>8</v>
      </c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</row>
    <row r="103" spans="2:115" ht="15" customHeight="1" x14ac:dyDescent="0.25">
      <c r="B103" s="59">
        <v>8</v>
      </c>
      <c r="C103" s="59">
        <f>IFERROR(IF(INDEX(Bills!$C$6:$C$15,B103,1)="",0,1),"")</f>
        <v>0</v>
      </c>
      <c r="D103" s="227" t="str">
        <f>IFERROR(IF($C103=1,INDEX(Bills!$B$6:$AB$15,$B103,D$9),""),"")</f>
        <v/>
      </c>
      <c r="E103" s="227" t="str">
        <f>IFERROR(IF($C103=1,INDEX(Bills!$B$6:$AB$15,$B103,E$9),""),"")</f>
        <v/>
      </c>
      <c r="F103" s="227" t="str">
        <f t="array" ref="F103">IFERROR(IF($C103=1, INDEX($DG$13:$DG$43, MATCH(INDEX(Bills!$B$6:$AB$15, $B103, F$9), $DF$13:$DF$43, 0)), ""), "")</f>
        <v/>
      </c>
      <c r="G103" s="227" t="str">
        <f t="array" ref="G103">IFERROR(IF($C103=1,INDEX($CV$14:$CV$25,IF(MOD(ROW(A93),12)=0,12,MOD(ROW(A93),12)),1),""),"")</f>
        <v/>
      </c>
      <c r="H103" s="227" t="str">
        <f t="array" ref="H103">IFERROR(IF($C103=1,YEAR(INDEX($CU$14:$CU$25,IF(MOD(ROW(A93),12)=0,12,MOD(ROW(A93),12)),1)),""),"")</f>
        <v/>
      </c>
      <c r="I103" s="227" t="str">
        <f t="array" ref="I103">IFERROR(IF($C103=1,INDEX($CW$14:$CW$25,IF(MOD(ROW(A93),12)=0,12,MOD(ROW(A93),12)),1),""),"")</f>
        <v/>
      </c>
      <c r="J103" s="227" t="str">
        <f t="array" ref="J103">IFERROR(IF($C103=1,INDEX(Bills!$B$6:$AB$15,B103,MATCH(INDEX($CW$14:$CW$25,IF(MOD(ROW(A93),12)=0,12,MOD(ROW(A93),12)),1),Bills!$E$5:$AB$5,0)+3),""),"")</f>
        <v/>
      </c>
      <c r="K103" s="227" t="str">
        <f t="array" ref="K103">IFERROR(IF($C103=1,IF(INDEX(Bills!$B$6:$AB$15,B103,MATCH(INDEX($CW$14:$CW$25,IF(MOD(ROW(A93),12)=0,12,MOD(ROW(A93),12)),1),Bills!$E$5:$AB$5,0)+4)=$DM$13,"Paid","Unpaid"),""),"")</f>
        <v/>
      </c>
      <c r="L103" s="12" t="str">
        <f t="shared" si="16"/>
        <v/>
      </c>
      <c r="M103" s="12" t="str">
        <f t="shared" si="18"/>
        <v/>
      </c>
      <c r="N103" s="228" t="str">
        <f t="shared" si="17"/>
        <v/>
      </c>
      <c r="O103" s="12" t="str">
        <f>IFERROR(IF(C103&lt;&gt;1,"",IF(Menu!$I$13="",IF(OR(Calendar!$I$7="",Calendar!$I$7=$CM$17),E103,IF(Calendar!$I$7=$CM$18,E103 &amp; " - " &amp;J103,D103 &amp; " - " &amp;J103)),IF(OR(Calendar!$I$7="",Calendar!$I$7=$CM$17),E103,IF(Calendar!$I$7=$CM$18,E103 &amp; " - " &amp;Menu!$I$13 &amp;J103,D103 &amp; " - " &amp;Menu!$I$13  &amp;J103)))),"")</f>
        <v/>
      </c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79">
        <f>IF(OR(Dashboard!$D$7="",Dashboard!$D$7="ALL"),1,IF(Dashboard!$D$7=I103,1,0))</f>
        <v>1</v>
      </c>
      <c r="CF103" s="80">
        <f>IF(OR(Dashboard!$G$7="",Dashboard!$G$7="ALL"),1,IF(Dashboard!$G$7=Calc!D103,1,0))</f>
        <v>1</v>
      </c>
      <c r="CG103" s="14">
        <f t="shared" si="19"/>
        <v>1</v>
      </c>
      <c r="CH103" s="79">
        <f>IF(OR(Calendar!$I$5="",Calendar!$I$5="ALL"),1,IF(Calendar!$I$5=Calc!D103,1,0))</f>
        <v>1</v>
      </c>
      <c r="CI103" s="11"/>
      <c r="CJ103" s="12">
        <v>9</v>
      </c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</row>
    <row r="104" spans="2:115" ht="15" customHeight="1" x14ac:dyDescent="0.25">
      <c r="B104" s="59">
        <v>8</v>
      </c>
      <c r="C104" s="59">
        <f>IFERROR(IF(INDEX(Bills!$C$6:$C$15,B104,1)="",0,1),"")</f>
        <v>0</v>
      </c>
      <c r="D104" s="227" t="str">
        <f>IFERROR(IF($C104=1,INDEX(Bills!$B$6:$AB$15,$B104,D$9),""),"")</f>
        <v/>
      </c>
      <c r="E104" s="227" t="str">
        <f>IFERROR(IF($C104=1,INDEX(Bills!$B$6:$AB$15,$B104,E$9),""),"")</f>
        <v/>
      </c>
      <c r="F104" s="227" t="str">
        <f t="array" ref="F104">IFERROR(IF($C104=1, INDEX($DG$13:$DG$43, MATCH(INDEX(Bills!$B$6:$AB$15, $B104, F$9), $DF$13:$DF$43, 0)), ""), "")</f>
        <v/>
      </c>
      <c r="G104" s="227" t="str">
        <f t="array" ref="G104">IFERROR(IF($C104=1,INDEX($CV$14:$CV$25,IF(MOD(ROW(A94),12)=0,12,MOD(ROW(A94),12)),1),""),"")</f>
        <v/>
      </c>
      <c r="H104" s="227" t="str">
        <f t="array" ref="H104">IFERROR(IF($C104=1,YEAR(INDEX($CU$14:$CU$25,IF(MOD(ROW(A94),12)=0,12,MOD(ROW(A94),12)),1)),""),"")</f>
        <v/>
      </c>
      <c r="I104" s="227" t="str">
        <f t="array" ref="I104">IFERROR(IF($C104=1,INDEX($CW$14:$CW$25,IF(MOD(ROW(A94),12)=0,12,MOD(ROW(A94),12)),1),""),"")</f>
        <v/>
      </c>
      <c r="J104" s="227" t="str">
        <f t="array" ref="J104">IFERROR(IF($C104=1,INDEX(Bills!$B$6:$AB$15,B104,MATCH(INDEX($CW$14:$CW$25,IF(MOD(ROW(A94),12)=0,12,MOD(ROW(A94),12)),1),Bills!$E$5:$AB$5,0)+3),""),"")</f>
        <v/>
      </c>
      <c r="K104" s="227" t="str">
        <f t="array" ref="K104">IFERROR(IF($C104=1,IF(INDEX(Bills!$B$6:$AB$15,B104,MATCH(INDEX($CW$14:$CW$25,IF(MOD(ROW(A94),12)=0,12,MOD(ROW(A94),12)),1),Bills!$E$5:$AB$5,0)+4)=$DM$13,"Paid","Unpaid"),""),"")</f>
        <v/>
      </c>
      <c r="L104" s="12" t="str">
        <f t="shared" si="16"/>
        <v/>
      </c>
      <c r="M104" s="12" t="str">
        <f t="shared" si="18"/>
        <v/>
      </c>
      <c r="N104" s="228" t="str">
        <f t="shared" si="17"/>
        <v/>
      </c>
      <c r="O104" s="12" t="str">
        <f>IFERROR(IF(C104&lt;&gt;1,"",IF(Menu!$I$13="",IF(OR(Calendar!$I$7="",Calendar!$I$7=$CM$17),E104,IF(Calendar!$I$7=$CM$18,E104 &amp; " - " &amp;J104,D104 &amp; " - " &amp;J104)),IF(OR(Calendar!$I$7="",Calendar!$I$7=$CM$17),E104,IF(Calendar!$I$7=$CM$18,E104 &amp; " - " &amp;Menu!$I$13 &amp;J104,D104 &amp; " - " &amp;Menu!$I$13  &amp;J104)))),"")</f>
        <v/>
      </c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79">
        <f>IF(OR(Dashboard!$D$7="",Dashboard!$D$7="ALL"),1,IF(Dashboard!$D$7=I104,1,0))</f>
        <v>1</v>
      </c>
      <c r="CF104" s="80">
        <f>IF(OR(Dashboard!$G$7="",Dashboard!$G$7="ALL"),1,IF(Dashboard!$G$7=Calc!D104,1,0))</f>
        <v>1</v>
      </c>
      <c r="CG104" s="14">
        <f t="shared" si="19"/>
        <v>1</v>
      </c>
      <c r="CH104" s="79">
        <f>IF(OR(Calendar!$I$5="",Calendar!$I$5="ALL"),1,IF(Calendar!$I$5=Calc!D104,1,0))</f>
        <v>1</v>
      </c>
      <c r="CI104" s="11"/>
      <c r="CJ104" s="12">
        <v>10</v>
      </c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</row>
    <row r="105" spans="2:115" ht="15" customHeight="1" x14ac:dyDescent="0.25">
      <c r="B105" s="59">
        <v>8</v>
      </c>
      <c r="C105" s="59">
        <f>IFERROR(IF(INDEX(Bills!$C$6:$C$15,B105,1)="",0,1),"")</f>
        <v>0</v>
      </c>
      <c r="D105" s="227" t="str">
        <f>IFERROR(IF($C105=1,INDEX(Bills!$B$6:$AB$15,$B105,D$9),""),"")</f>
        <v/>
      </c>
      <c r="E105" s="227" t="str">
        <f>IFERROR(IF($C105=1,INDEX(Bills!$B$6:$AB$15,$B105,E$9),""),"")</f>
        <v/>
      </c>
      <c r="F105" s="227" t="str">
        <f t="array" ref="F105">IFERROR(IF($C105=1, INDEX($DG$13:$DG$43, MATCH(INDEX(Bills!$B$6:$AB$15, $B105, F$9), $DF$13:$DF$43, 0)), ""), "")</f>
        <v/>
      </c>
      <c r="G105" s="227" t="str">
        <f t="array" ref="G105">IFERROR(IF($C105=1,INDEX($CV$14:$CV$25,IF(MOD(ROW(A95),12)=0,12,MOD(ROW(A95),12)),1),""),"")</f>
        <v/>
      </c>
      <c r="H105" s="227" t="str">
        <f t="array" ref="H105">IFERROR(IF($C105=1,YEAR(INDEX($CU$14:$CU$25,IF(MOD(ROW(A95),12)=0,12,MOD(ROW(A95),12)),1)),""),"")</f>
        <v/>
      </c>
      <c r="I105" s="227" t="str">
        <f t="array" ref="I105">IFERROR(IF($C105=1,INDEX($CW$14:$CW$25,IF(MOD(ROW(A95),12)=0,12,MOD(ROW(A95),12)),1),""),"")</f>
        <v/>
      </c>
      <c r="J105" s="227" t="str">
        <f t="array" ref="J105">IFERROR(IF($C105=1,INDEX(Bills!$B$6:$AB$15,B105,MATCH(INDEX($CW$14:$CW$25,IF(MOD(ROW(A95),12)=0,12,MOD(ROW(A95),12)),1),Bills!$E$5:$AB$5,0)+3),""),"")</f>
        <v/>
      </c>
      <c r="K105" s="227" t="str">
        <f t="array" ref="K105">IFERROR(IF($C105=1,IF(INDEX(Bills!$B$6:$AB$15,B105,MATCH(INDEX($CW$14:$CW$25,IF(MOD(ROW(A95),12)=0,12,MOD(ROW(A95),12)),1),Bills!$E$5:$AB$5,0)+4)=$DM$13,"Paid","Unpaid"),""),"")</f>
        <v/>
      </c>
      <c r="L105" s="12" t="str">
        <f t="shared" si="16"/>
        <v/>
      </c>
      <c r="M105" s="12" t="str">
        <f t="shared" si="18"/>
        <v/>
      </c>
      <c r="N105" s="228" t="str">
        <f t="shared" si="17"/>
        <v/>
      </c>
      <c r="O105" s="12" t="str">
        <f>IFERROR(IF(C105&lt;&gt;1,"",IF(Menu!$I$13="",IF(OR(Calendar!$I$7="",Calendar!$I$7=$CM$17),E105,IF(Calendar!$I$7=$CM$18,E105 &amp; " - " &amp;J105,D105 &amp; " - " &amp;J105)),IF(OR(Calendar!$I$7="",Calendar!$I$7=$CM$17),E105,IF(Calendar!$I$7=$CM$18,E105 &amp; " - " &amp;Menu!$I$13 &amp;J105,D105 &amp; " - " &amp;Menu!$I$13  &amp;J105)))),"")</f>
        <v/>
      </c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79">
        <f>IF(OR(Dashboard!$D$7="",Dashboard!$D$7="ALL"),1,IF(Dashboard!$D$7=I105,1,0))</f>
        <v>1</v>
      </c>
      <c r="CF105" s="80">
        <f>IF(OR(Dashboard!$G$7="",Dashboard!$G$7="ALL"),1,IF(Dashboard!$G$7=Calc!D105,1,0))</f>
        <v>1</v>
      </c>
      <c r="CG105" s="14">
        <f t="shared" si="19"/>
        <v>1</v>
      </c>
      <c r="CH105" s="79">
        <f>IF(OR(Calendar!$I$5="",Calendar!$I$5="ALL"),1,IF(Calendar!$I$5=Calc!D105,1,0))</f>
        <v>1</v>
      </c>
      <c r="CI105" s="11"/>
      <c r="CJ105" s="12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</row>
    <row r="106" spans="2:115" ht="15" customHeight="1" x14ac:dyDescent="0.25">
      <c r="B106" s="59">
        <v>8</v>
      </c>
      <c r="C106" s="59">
        <f>IFERROR(IF(INDEX(Bills!$C$6:$C$15,B106,1)="",0,1),"")</f>
        <v>0</v>
      </c>
      <c r="D106" s="227" t="str">
        <f>IFERROR(IF($C106=1,INDEX(Bills!$B$6:$AB$15,$B106,D$9),""),"")</f>
        <v/>
      </c>
      <c r="E106" s="227" t="str">
        <f>IFERROR(IF($C106=1,INDEX(Bills!$B$6:$AB$15,$B106,E$9),""),"")</f>
        <v/>
      </c>
      <c r="F106" s="227" t="str">
        <f t="array" ref="F106">IFERROR(IF($C106=1, INDEX($DG$13:$DG$43, MATCH(INDEX(Bills!$B$6:$AB$15, $B106, F$9), $DF$13:$DF$43, 0)), ""), "")</f>
        <v/>
      </c>
      <c r="G106" s="227" t="str">
        <f t="array" ref="G106">IFERROR(IF($C106=1,INDEX($CV$14:$CV$25,IF(MOD(ROW(A96),12)=0,12,MOD(ROW(A96),12)),1),""),"")</f>
        <v/>
      </c>
      <c r="H106" s="227" t="str">
        <f t="array" ref="H106">IFERROR(IF($C106=1,YEAR(INDEX($CU$14:$CU$25,IF(MOD(ROW(A96),12)=0,12,MOD(ROW(A96),12)),1)),""),"")</f>
        <v/>
      </c>
      <c r="I106" s="227" t="str">
        <f t="array" ref="I106">IFERROR(IF($C106=1,INDEX($CW$14:$CW$25,IF(MOD(ROW(A96),12)=0,12,MOD(ROW(A96),12)),1),""),"")</f>
        <v/>
      </c>
      <c r="J106" s="227" t="str">
        <f t="array" ref="J106">IFERROR(IF($C106=1,INDEX(Bills!$B$6:$AB$15,B106,MATCH(INDEX($CW$14:$CW$25,IF(MOD(ROW(A96),12)=0,12,MOD(ROW(A96),12)),1),Bills!$E$5:$AB$5,0)+3),""),"")</f>
        <v/>
      </c>
      <c r="K106" s="227" t="str">
        <f t="array" ref="K106">IFERROR(IF($C106=1,IF(INDEX(Bills!$B$6:$AB$15,B106,MATCH(INDEX($CW$14:$CW$25,IF(MOD(ROW(A96),12)=0,12,MOD(ROW(A96),12)),1),Bills!$E$5:$AB$5,0)+4)=$DM$13,"Paid","Unpaid"),""),"")</f>
        <v/>
      </c>
      <c r="L106" s="12" t="str">
        <f t="shared" si="16"/>
        <v/>
      </c>
      <c r="M106" s="12" t="str">
        <f t="shared" si="18"/>
        <v/>
      </c>
      <c r="N106" s="228" t="str">
        <f t="shared" si="17"/>
        <v/>
      </c>
      <c r="O106" s="12" t="str">
        <f>IFERROR(IF(C106&lt;&gt;1,"",IF(Menu!$I$13="",IF(OR(Calendar!$I$7="",Calendar!$I$7=$CM$17),E106,IF(Calendar!$I$7=$CM$18,E106 &amp; " - " &amp;J106,D106 &amp; " - " &amp;J106)),IF(OR(Calendar!$I$7="",Calendar!$I$7=$CM$17),E106,IF(Calendar!$I$7=$CM$18,E106 &amp; " - " &amp;Menu!$I$13 &amp;J106,D106 &amp; " - " &amp;Menu!$I$13  &amp;J106)))),"")</f>
        <v/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79">
        <f>IF(OR(Dashboard!$D$7="",Dashboard!$D$7="ALL"),1,IF(Dashboard!$D$7=I106,1,0))</f>
        <v>1</v>
      </c>
      <c r="CF106" s="80">
        <f>IF(OR(Dashboard!$G$7="",Dashboard!$G$7="ALL"),1,IF(Dashboard!$G$7=Calc!D106,1,0))</f>
        <v>1</v>
      </c>
      <c r="CG106" s="14">
        <f t="shared" si="19"/>
        <v>1</v>
      </c>
      <c r="CH106" s="79">
        <f>IF(OR(Calendar!$I$5="",Calendar!$I$5="ALL"),1,IF(Calendar!$I$5=Calc!D106,1,0))</f>
        <v>1</v>
      </c>
      <c r="CI106" s="11"/>
      <c r="CJ106" s="233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</row>
    <row r="107" spans="2:115" ht="15" customHeight="1" x14ac:dyDescent="0.25">
      <c r="B107" s="59">
        <v>9</v>
      </c>
      <c r="C107" s="59">
        <f>IFERROR(IF(INDEX(Bills!$C$6:$C$15,B107,1)="",0,1),"")</f>
        <v>0</v>
      </c>
      <c r="D107" s="227" t="str">
        <f>IFERROR(IF($C107=1,INDEX(Bills!$B$6:$AB$15,$B107,D$9),""),"")</f>
        <v/>
      </c>
      <c r="E107" s="227" t="str">
        <f>IFERROR(IF($C107=1,INDEX(Bills!$B$6:$AB$15,$B107,E$9),""),"")</f>
        <v/>
      </c>
      <c r="F107" s="227" t="str">
        <f t="array" ref="F107">IFERROR(IF($C107=1, INDEX($DG$13:$DG$43, MATCH(INDEX(Bills!$B$6:$AB$15, $B107, F$9), $DF$13:$DF$43, 0)), ""), "")</f>
        <v/>
      </c>
      <c r="G107" s="227" t="str">
        <f t="array" ref="G107">IFERROR(IF($C107=1,INDEX($CV$14:$CV$25,IF(MOD(ROW(A97),12)=0,12,MOD(ROW(A97),12)),1),""),"")</f>
        <v/>
      </c>
      <c r="H107" s="227" t="str">
        <f t="array" ref="H107">IFERROR(IF($C107=1,YEAR(INDEX($CU$14:$CU$25,IF(MOD(ROW(A97),12)=0,12,MOD(ROW(A97),12)),1)),""),"")</f>
        <v/>
      </c>
      <c r="I107" s="227" t="str">
        <f t="array" ref="I107">IFERROR(IF($C107=1,INDEX($CW$14:$CW$25,IF(MOD(ROW(A97),12)=0,12,MOD(ROW(A97),12)),1),""),"")</f>
        <v/>
      </c>
      <c r="J107" s="227" t="str">
        <f t="array" ref="J107">IFERROR(IF($C107=1,INDEX(Bills!$B$6:$AB$15,B107,MATCH(INDEX($CW$14:$CW$25,IF(MOD(ROW(A97),12)=0,12,MOD(ROW(A97),12)),1),Bills!$E$5:$AB$5,0)+3),""),"")</f>
        <v/>
      </c>
      <c r="K107" s="227" t="str">
        <f t="array" ref="K107">IFERROR(IF($C107=1,IF(INDEX(Bills!$B$6:$AB$15,B107,MATCH(INDEX($CW$14:$CW$25,IF(MOD(ROW(A97),12)=0,12,MOD(ROW(A97),12)),1),Bills!$E$5:$AB$5,0)+4)=$DM$13,"Paid","Unpaid"),""),"")</f>
        <v/>
      </c>
      <c r="L107" s="12" t="str">
        <f t="shared" si="16"/>
        <v/>
      </c>
      <c r="M107" s="12" t="str">
        <f t="shared" si="18"/>
        <v/>
      </c>
      <c r="N107" s="228" t="str">
        <f t="shared" si="17"/>
        <v/>
      </c>
      <c r="O107" s="12" t="str">
        <f>IFERROR(IF(C107&lt;&gt;1,"",IF(Menu!$I$13="",IF(OR(Calendar!$I$7="",Calendar!$I$7=$CM$17),E107,IF(Calendar!$I$7=$CM$18,E107 &amp; " - " &amp;J107,D107 &amp; " - " &amp;J107)),IF(OR(Calendar!$I$7="",Calendar!$I$7=$CM$17),E107,IF(Calendar!$I$7=$CM$18,E107 &amp; " - " &amp;Menu!$I$13 &amp;J107,D107 &amp; " - " &amp;Menu!$I$13  &amp;J107)))),"")</f>
        <v/>
      </c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79">
        <f>IF(OR(Dashboard!$D$7="",Dashboard!$D$7="ALL"),1,IF(Dashboard!$D$7=I107,1,0))</f>
        <v>1</v>
      </c>
      <c r="CF107" s="80">
        <f>IF(OR(Dashboard!$G$7="",Dashboard!$G$7="ALL"),1,IF(Dashboard!$G$7=Calc!D107,1,0))</f>
        <v>1</v>
      </c>
      <c r="CG107" s="14">
        <f t="shared" si="19"/>
        <v>1</v>
      </c>
      <c r="CH107" s="79">
        <f>IF(OR(Calendar!$I$5="",Calendar!$I$5="ALL"),1,IF(Calendar!$I$5=Calc!D107,1,0))</f>
        <v>1</v>
      </c>
      <c r="CI107" s="11"/>
      <c r="CJ107" s="12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</row>
    <row r="108" spans="2:115" ht="15" customHeight="1" x14ac:dyDescent="0.25">
      <c r="B108" s="59">
        <v>9</v>
      </c>
      <c r="C108" s="59">
        <f>IFERROR(IF(INDEX(Bills!$C$6:$C$15,B108,1)="",0,1),"")</f>
        <v>0</v>
      </c>
      <c r="D108" s="227" t="str">
        <f>IFERROR(IF($C108=1,INDEX(Bills!$B$6:$AB$15,$B108,D$9),""),"")</f>
        <v/>
      </c>
      <c r="E108" s="227" t="str">
        <f>IFERROR(IF($C108=1,INDEX(Bills!$B$6:$AB$15,$B108,E$9),""),"")</f>
        <v/>
      </c>
      <c r="F108" s="227" t="str">
        <f t="array" ref="F108">IFERROR(IF($C108=1, INDEX($DG$13:$DG$43, MATCH(INDEX(Bills!$B$6:$AB$15, $B108, F$9), $DF$13:$DF$43, 0)), ""), "")</f>
        <v/>
      </c>
      <c r="G108" s="227" t="str">
        <f t="array" ref="G108">IFERROR(IF($C108=1,INDEX($CV$14:$CV$25,IF(MOD(ROW(A98),12)=0,12,MOD(ROW(A98),12)),1),""),"")</f>
        <v/>
      </c>
      <c r="H108" s="227" t="str">
        <f t="array" ref="H108">IFERROR(IF($C108=1,YEAR(INDEX($CU$14:$CU$25,IF(MOD(ROW(A98),12)=0,12,MOD(ROW(A98),12)),1)),""),"")</f>
        <v/>
      </c>
      <c r="I108" s="227" t="str">
        <f t="array" ref="I108">IFERROR(IF($C108=1,INDEX($CW$14:$CW$25,IF(MOD(ROW(A98),12)=0,12,MOD(ROW(A98),12)),1),""),"")</f>
        <v/>
      </c>
      <c r="J108" s="227" t="str">
        <f t="array" ref="J108">IFERROR(IF($C108=1,INDEX(Bills!$B$6:$AB$15,B108,MATCH(INDEX($CW$14:$CW$25,IF(MOD(ROW(A98),12)=0,12,MOD(ROW(A98),12)),1),Bills!$E$5:$AB$5,0)+3),""),"")</f>
        <v/>
      </c>
      <c r="K108" s="227" t="str">
        <f t="array" ref="K108">IFERROR(IF($C108=1,IF(INDEX(Bills!$B$6:$AB$15,B108,MATCH(INDEX($CW$14:$CW$25,IF(MOD(ROW(A98),12)=0,12,MOD(ROW(A98),12)),1),Bills!$E$5:$AB$5,0)+4)=$DM$13,"Paid","Unpaid"),""),"")</f>
        <v/>
      </c>
      <c r="L108" s="12" t="str">
        <f t="shared" si="16"/>
        <v/>
      </c>
      <c r="M108" s="12" t="str">
        <f t="shared" si="18"/>
        <v/>
      </c>
      <c r="N108" s="228" t="str">
        <f t="shared" si="17"/>
        <v/>
      </c>
      <c r="O108" s="12" t="str">
        <f>IFERROR(IF(C108&lt;&gt;1,"",IF(Menu!$I$13="",IF(OR(Calendar!$I$7="",Calendar!$I$7=$CM$17),E108,IF(Calendar!$I$7=$CM$18,E108 &amp; " - " &amp;J108,D108 &amp; " - " &amp;J108)),IF(OR(Calendar!$I$7="",Calendar!$I$7=$CM$17),E108,IF(Calendar!$I$7=$CM$18,E108 &amp; " - " &amp;Menu!$I$13 &amp;J108,D108 &amp; " - " &amp;Menu!$I$13  &amp;J108)))),"")</f>
        <v/>
      </c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79">
        <f>IF(OR(Dashboard!$D$7="",Dashboard!$D$7="ALL"),1,IF(Dashboard!$D$7=I108,1,0))</f>
        <v>1</v>
      </c>
      <c r="CF108" s="80">
        <f>IF(OR(Dashboard!$G$7="",Dashboard!$G$7="ALL"),1,IF(Dashboard!$G$7=Calc!D108,1,0))</f>
        <v>1</v>
      </c>
      <c r="CG108" s="14">
        <f t="shared" si="19"/>
        <v>1</v>
      </c>
      <c r="CH108" s="79">
        <f>IF(OR(Calendar!$I$5="",Calendar!$I$5="ALL"),1,IF(Calendar!$I$5=Calc!D108,1,0))</f>
        <v>1</v>
      </c>
      <c r="CI108" s="11"/>
      <c r="CJ108" s="12">
        <v>1</v>
      </c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</row>
    <row r="109" spans="2:115" ht="15" customHeight="1" x14ac:dyDescent="0.25">
      <c r="B109" s="59">
        <v>9</v>
      </c>
      <c r="C109" s="59">
        <f>IFERROR(IF(INDEX(Bills!$C$6:$C$15,B109,1)="",0,1),"")</f>
        <v>0</v>
      </c>
      <c r="D109" s="227" t="str">
        <f>IFERROR(IF($C109=1,INDEX(Bills!$B$6:$AB$15,$B109,D$9),""),"")</f>
        <v/>
      </c>
      <c r="E109" s="227" t="str">
        <f>IFERROR(IF($C109=1,INDEX(Bills!$B$6:$AB$15,$B109,E$9),""),"")</f>
        <v/>
      </c>
      <c r="F109" s="227" t="str">
        <f t="array" ref="F109">IFERROR(IF($C109=1, INDEX($DG$13:$DG$43, MATCH(INDEX(Bills!$B$6:$AB$15, $B109, F$9), $DF$13:$DF$43, 0)), ""), "")</f>
        <v/>
      </c>
      <c r="G109" s="227" t="str">
        <f t="array" ref="G109">IFERROR(IF($C109=1,INDEX($CV$14:$CV$25,IF(MOD(ROW(A99),12)=0,12,MOD(ROW(A99),12)),1),""),"")</f>
        <v/>
      </c>
      <c r="H109" s="227" t="str">
        <f t="array" ref="H109">IFERROR(IF($C109=1,YEAR(INDEX($CU$14:$CU$25,IF(MOD(ROW(A99),12)=0,12,MOD(ROW(A99),12)),1)),""),"")</f>
        <v/>
      </c>
      <c r="I109" s="227" t="str">
        <f t="array" ref="I109">IFERROR(IF($C109=1,INDEX($CW$14:$CW$25,IF(MOD(ROW(A99),12)=0,12,MOD(ROW(A99),12)),1),""),"")</f>
        <v/>
      </c>
      <c r="J109" s="227" t="str">
        <f t="array" ref="J109">IFERROR(IF($C109=1,INDEX(Bills!$B$6:$AB$15,B109,MATCH(INDEX($CW$14:$CW$25,IF(MOD(ROW(A99),12)=0,12,MOD(ROW(A99),12)),1),Bills!$E$5:$AB$5,0)+3),""),"")</f>
        <v/>
      </c>
      <c r="K109" s="227" t="str">
        <f t="array" ref="K109">IFERROR(IF($C109=1,IF(INDEX(Bills!$B$6:$AB$15,B109,MATCH(INDEX($CW$14:$CW$25,IF(MOD(ROW(A99),12)=0,12,MOD(ROW(A99),12)),1),Bills!$E$5:$AB$5,0)+4)=$DM$13,"Paid","Unpaid"),""),"")</f>
        <v/>
      </c>
      <c r="L109" s="12" t="str">
        <f t="shared" si="16"/>
        <v/>
      </c>
      <c r="M109" s="12" t="str">
        <f t="shared" si="18"/>
        <v/>
      </c>
      <c r="N109" s="228" t="str">
        <f t="shared" si="17"/>
        <v/>
      </c>
      <c r="O109" s="12" t="str">
        <f>IFERROR(IF(C109&lt;&gt;1,"",IF(Menu!$I$13="",IF(OR(Calendar!$I$7="",Calendar!$I$7=$CM$17),E109,IF(Calendar!$I$7=$CM$18,E109 &amp; " - " &amp;J109,D109 &amp; " - " &amp;J109)),IF(OR(Calendar!$I$7="",Calendar!$I$7=$CM$17),E109,IF(Calendar!$I$7=$CM$18,E109 &amp; " - " &amp;Menu!$I$13 &amp;J109,D109 &amp; " - " &amp;Menu!$I$13  &amp;J109)))),"")</f>
        <v/>
      </c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79">
        <f>IF(OR(Dashboard!$D$7="",Dashboard!$D$7="ALL"),1,IF(Dashboard!$D$7=I109,1,0))</f>
        <v>1</v>
      </c>
      <c r="CF109" s="80">
        <f>IF(OR(Dashboard!$G$7="",Dashboard!$G$7="ALL"),1,IF(Dashboard!$G$7=Calc!D109,1,0))</f>
        <v>1</v>
      </c>
      <c r="CG109" s="14">
        <f t="shared" si="19"/>
        <v>1</v>
      </c>
      <c r="CH109" s="79">
        <f>IF(OR(Calendar!$I$5="",Calendar!$I$5="ALL"),1,IF(Calendar!$I$5=Calc!D109,1,0))</f>
        <v>1</v>
      </c>
      <c r="CI109" s="11"/>
      <c r="CJ109" s="12">
        <v>2</v>
      </c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</row>
    <row r="110" spans="2:115" ht="15" customHeight="1" x14ac:dyDescent="0.25">
      <c r="B110" s="59">
        <v>9</v>
      </c>
      <c r="C110" s="59">
        <f>IFERROR(IF(INDEX(Bills!$C$6:$C$15,B110,1)="",0,1),"")</f>
        <v>0</v>
      </c>
      <c r="D110" s="227" t="str">
        <f>IFERROR(IF($C110=1,INDEX(Bills!$B$6:$AB$15,$B110,D$9),""),"")</f>
        <v/>
      </c>
      <c r="E110" s="227" t="str">
        <f>IFERROR(IF($C110=1,INDEX(Bills!$B$6:$AB$15,$B110,E$9),""),"")</f>
        <v/>
      </c>
      <c r="F110" s="227" t="str">
        <f t="array" ref="F110">IFERROR(IF($C110=1, INDEX($DG$13:$DG$43, MATCH(INDEX(Bills!$B$6:$AB$15, $B110, F$9), $DF$13:$DF$43, 0)), ""), "")</f>
        <v/>
      </c>
      <c r="G110" s="227" t="str">
        <f t="array" ref="G110">IFERROR(IF($C110=1,INDEX($CV$14:$CV$25,IF(MOD(ROW(A100),12)=0,12,MOD(ROW(A100),12)),1),""),"")</f>
        <v/>
      </c>
      <c r="H110" s="227" t="str">
        <f t="array" ref="H110">IFERROR(IF($C110=1,YEAR(INDEX($CU$14:$CU$25,IF(MOD(ROW(A100),12)=0,12,MOD(ROW(A100),12)),1)),""),"")</f>
        <v/>
      </c>
      <c r="I110" s="227" t="str">
        <f t="array" ref="I110">IFERROR(IF($C110=1,INDEX($CW$14:$CW$25,IF(MOD(ROW(A100),12)=0,12,MOD(ROW(A100),12)),1),""),"")</f>
        <v/>
      </c>
      <c r="J110" s="227" t="str">
        <f t="array" ref="J110">IFERROR(IF($C110=1,INDEX(Bills!$B$6:$AB$15,B110,MATCH(INDEX($CW$14:$CW$25,IF(MOD(ROW(A100),12)=0,12,MOD(ROW(A100),12)),1),Bills!$E$5:$AB$5,0)+3),""),"")</f>
        <v/>
      </c>
      <c r="K110" s="227" t="str">
        <f t="array" ref="K110">IFERROR(IF($C110=1,IF(INDEX(Bills!$B$6:$AB$15,B110,MATCH(INDEX($CW$14:$CW$25,IF(MOD(ROW(A100),12)=0,12,MOD(ROW(A100),12)),1),Bills!$E$5:$AB$5,0)+4)=$DM$13,"Paid","Unpaid"),""),"")</f>
        <v/>
      </c>
      <c r="L110" s="12" t="str">
        <f t="shared" si="16"/>
        <v/>
      </c>
      <c r="M110" s="12" t="str">
        <f t="shared" si="18"/>
        <v/>
      </c>
      <c r="N110" s="228" t="str">
        <f t="shared" si="17"/>
        <v/>
      </c>
      <c r="O110" s="12" t="str">
        <f>IFERROR(IF(C110&lt;&gt;1,"",IF(Menu!$I$13="",IF(OR(Calendar!$I$7="",Calendar!$I$7=$CM$17),E110,IF(Calendar!$I$7=$CM$18,E110 &amp; " - " &amp;J110,D110 &amp; " - " &amp;J110)),IF(OR(Calendar!$I$7="",Calendar!$I$7=$CM$17),E110,IF(Calendar!$I$7=$CM$18,E110 &amp; " - " &amp;Menu!$I$13 &amp;J110,D110 &amp; " - " &amp;Menu!$I$13  &amp;J110)))),"")</f>
        <v/>
      </c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79">
        <f>IF(OR(Dashboard!$D$7="",Dashboard!$D$7="ALL"),1,IF(Dashboard!$D$7=I110,1,0))</f>
        <v>1</v>
      </c>
      <c r="CF110" s="80">
        <f>IF(OR(Dashboard!$G$7="",Dashboard!$G$7="ALL"),1,IF(Dashboard!$G$7=Calc!D110,1,0))</f>
        <v>1</v>
      </c>
      <c r="CG110" s="14">
        <f t="shared" si="19"/>
        <v>1</v>
      </c>
      <c r="CH110" s="79">
        <f>IF(OR(Calendar!$I$5="",Calendar!$I$5="ALL"),1,IF(Calendar!$I$5=Calc!D110,1,0))</f>
        <v>1</v>
      </c>
      <c r="CI110" s="11"/>
      <c r="CJ110" s="12">
        <v>3</v>
      </c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</row>
    <row r="111" spans="2:115" ht="15" customHeight="1" x14ac:dyDescent="0.25">
      <c r="B111" s="59">
        <v>9</v>
      </c>
      <c r="C111" s="59">
        <f>IFERROR(IF(INDEX(Bills!$C$6:$C$15,B111,1)="",0,1),"")</f>
        <v>0</v>
      </c>
      <c r="D111" s="227" t="str">
        <f>IFERROR(IF($C111=1,INDEX(Bills!$B$6:$AB$15,$B111,D$9),""),"")</f>
        <v/>
      </c>
      <c r="E111" s="227" t="str">
        <f>IFERROR(IF($C111=1,INDEX(Bills!$B$6:$AB$15,$B111,E$9),""),"")</f>
        <v/>
      </c>
      <c r="F111" s="227" t="str">
        <f t="array" ref="F111">IFERROR(IF($C111=1, INDEX($DG$13:$DG$43, MATCH(INDEX(Bills!$B$6:$AB$15, $B111, F$9), $DF$13:$DF$43, 0)), ""), "")</f>
        <v/>
      </c>
      <c r="G111" s="227" t="str">
        <f t="array" ref="G111">IFERROR(IF($C111=1,INDEX($CV$14:$CV$25,IF(MOD(ROW(A101),12)=0,12,MOD(ROW(A101),12)),1),""),"")</f>
        <v/>
      </c>
      <c r="H111" s="227" t="str">
        <f t="array" ref="H111">IFERROR(IF($C111=1,YEAR(INDEX($CU$14:$CU$25,IF(MOD(ROW(A101),12)=0,12,MOD(ROW(A101),12)),1)),""),"")</f>
        <v/>
      </c>
      <c r="I111" s="227" t="str">
        <f t="array" ref="I111">IFERROR(IF($C111=1,INDEX($CW$14:$CW$25,IF(MOD(ROW(A101),12)=0,12,MOD(ROW(A101),12)),1),""),"")</f>
        <v/>
      </c>
      <c r="J111" s="227" t="str">
        <f t="array" ref="J111">IFERROR(IF($C111=1,INDEX(Bills!$B$6:$AB$15,B111,MATCH(INDEX($CW$14:$CW$25,IF(MOD(ROW(A101),12)=0,12,MOD(ROW(A101),12)),1),Bills!$E$5:$AB$5,0)+3),""),"")</f>
        <v/>
      </c>
      <c r="K111" s="227" t="str">
        <f t="array" ref="K111">IFERROR(IF($C111=1,IF(INDEX(Bills!$B$6:$AB$15,B111,MATCH(INDEX($CW$14:$CW$25,IF(MOD(ROW(A101),12)=0,12,MOD(ROW(A101),12)),1),Bills!$E$5:$AB$5,0)+4)=$DM$13,"Paid","Unpaid"),""),"")</f>
        <v/>
      </c>
      <c r="L111" s="12" t="str">
        <f t="shared" si="16"/>
        <v/>
      </c>
      <c r="M111" s="12" t="str">
        <f t="shared" si="18"/>
        <v/>
      </c>
      <c r="N111" s="228" t="str">
        <f t="shared" si="17"/>
        <v/>
      </c>
      <c r="O111" s="12" t="str">
        <f>IFERROR(IF(C111&lt;&gt;1,"",IF(Menu!$I$13="",IF(OR(Calendar!$I$7="",Calendar!$I$7=$CM$17),E111,IF(Calendar!$I$7=$CM$18,E111 &amp; " - " &amp;J111,D111 &amp; " - " &amp;J111)),IF(OR(Calendar!$I$7="",Calendar!$I$7=$CM$17),E111,IF(Calendar!$I$7=$CM$18,E111 &amp; " - " &amp;Menu!$I$13 &amp;J111,D111 &amp; " - " &amp;Menu!$I$13  &amp;J111)))),"")</f>
        <v/>
      </c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79">
        <f>IF(OR(Dashboard!$D$7="",Dashboard!$D$7="ALL"),1,IF(Dashboard!$D$7=I111,1,0))</f>
        <v>1</v>
      </c>
      <c r="CF111" s="80">
        <f>IF(OR(Dashboard!$G$7="",Dashboard!$G$7="ALL"),1,IF(Dashboard!$G$7=Calc!D111,1,0))</f>
        <v>1</v>
      </c>
      <c r="CG111" s="14">
        <f t="shared" si="19"/>
        <v>1</v>
      </c>
      <c r="CH111" s="79">
        <f>IF(OR(Calendar!$I$5="",Calendar!$I$5="ALL"),1,IF(Calendar!$I$5=Calc!D111,1,0))</f>
        <v>1</v>
      </c>
      <c r="CI111" s="11"/>
      <c r="CJ111" s="12">
        <v>4</v>
      </c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</row>
    <row r="112" spans="2:115" ht="15" customHeight="1" x14ac:dyDescent="0.25">
      <c r="B112" s="59">
        <v>9</v>
      </c>
      <c r="C112" s="59">
        <f>IFERROR(IF(INDEX(Bills!$C$6:$C$15,B112,1)="",0,1),"")</f>
        <v>0</v>
      </c>
      <c r="D112" s="227" t="str">
        <f>IFERROR(IF($C112=1,INDEX(Bills!$B$6:$AB$15,$B112,D$9),""),"")</f>
        <v/>
      </c>
      <c r="E112" s="227" t="str">
        <f>IFERROR(IF($C112=1,INDEX(Bills!$B$6:$AB$15,$B112,E$9),""),"")</f>
        <v/>
      </c>
      <c r="F112" s="227" t="str">
        <f t="array" ref="F112">IFERROR(IF($C112=1, INDEX($DG$13:$DG$43, MATCH(INDEX(Bills!$B$6:$AB$15, $B112, F$9), $DF$13:$DF$43, 0)), ""), "")</f>
        <v/>
      </c>
      <c r="G112" s="227" t="str">
        <f t="array" ref="G112">IFERROR(IF($C112=1,INDEX($CV$14:$CV$25,IF(MOD(ROW(A102),12)=0,12,MOD(ROW(A102),12)),1),""),"")</f>
        <v/>
      </c>
      <c r="H112" s="227" t="str">
        <f t="array" ref="H112">IFERROR(IF($C112=1,YEAR(INDEX($CU$14:$CU$25,IF(MOD(ROW(A102),12)=0,12,MOD(ROW(A102),12)),1)),""),"")</f>
        <v/>
      </c>
      <c r="I112" s="227" t="str">
        <f t="array" ref="I112">IFERROR(IF($C112=1,INDEX($CW$14:$CW$25,IF(MOD(ROW(A102),12)=0,12,MOD(ROW(A102),12)),1),""),"")</f>
        <v/>
      </c>
      <c r="J112" s="227" t="str">
        <f t="array" ref="J112">IFERROR(IF($C112=1,INDEX(Bills!$B$6:$AB$15,B112,MATCH(INDEX($CW$14:$CW$25,IF(MOD(ROW(A102),12)=0,12,MOD(ROW(A102),12)),1),Bills!$E$5:$AB$5,0)+3),""),"")</f>
        <v/>
      </c>
      <c r="K112" s="227" t="str">
        <f t="array" ref="K112">IFERROR(IF($C112=1,IF(INDEX(Bills!$B$6:$AB$15,B112,MATCH(INDEX($CW$14:$CW$25,IF(MOD(ROW(A102),12)=0,12,MOD(ROW(A102),12)),1),Bills!$E$5:$AB$5,0)+4)=$DM$13,"Paid","Unpaid"),""),"")</f>
        <v/>
      </c>
      <c r="L112" s="12" t="str">
        <f t="shared" si="16"/>
        <v/>
      </c>
      <c r="M112" s="12" t="str">
        <f t="shared" si="18"/>
        <v/>
      </c>
      <c r="N112" s="228" t="str">
        <f t="shared" si="17"/>
        <v/>
      </c>
      <c r="O112" s="12" t="str">
        <f>IFERROR(IF(C112&lt;&gt;1,"",IF(Menu!$I$13="",IF(OR(Calendar!$I$7="",Calendar!$I$7=$CM$17),E112,IF(Calendar!$I$7=$CM$18,E112 &amp; " - " &amp;J112,D112 &amp; " - " &amp;J112)),IF(OR(Calendar!$I$7="",Calendar!$I$7=$CM$17),E112,IF(Calendar!$I$7=$CM$18,E112 &amp; " - " &amp;Menu!$I$13 &amp;J112,D112 &amp; " - " &amp;Menu!$I$13  &amp;J112)))),"")</f>
        <v/>
      </c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79">
        <f>IF(OR(Dashboard!$D$7="",Dashboard!$D$7="ALL"),1,IF(Dashboard!$D$7=I112,1,0))</f>
        <v>1</v>
      </c>
      <c r="CF112" s="80">
        <f>IF(OR(Dashboard!$G$7="",Dashboard!$G$7="ALL"),1,IF(Dashboard!$G$7=Calc!D112,1,0))</f>
        <v>1</v>
      </c>
      <c r="CG112" s="14">
        <f t="shared" si="19"/>
        <v>1</v>
      </c>
      <c r="CH112" s="79">
        <f>IF(OR(Calendar!$I$5="",Calendar!$I$5="ALL"),1,IF(Calendar!$I$5=Calc!D112,1,0))</f>
        <v>1</v>
      </c>
      <c r="CI112" s="11"/>
      <c r="CJ112" s="12">
        <v>5</v>
      </c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</row>
    <row r="113" spans="2:115" ht="15" customHeight="1" x14ac:dyDescent="0.25">
      <c r="B113" s="59">
        <v>9</v>
      </c>
      <c r="C113" s="59">
        <f>IFERROR(IF(INDEX(Bills!$C$6:$C$15,B113,1)="",0,1),"")</f>
        <v>0</v>
      </c>
      <c r="D113" s="227" t="str">
        <f>IFERROR(IF($C113=1,INDEX(Bills!$B$6:$AB$15,$B113,D$9),""),"")</f>
        <v/>
      </c>
      <c r="E113" s="227" t="str">
        <f>IFERROR(IF($C113=1,INDEX(Bills!$B$6:$AB$15,$B113,E$9),""),"")</f>
        <v/>
      </c>
      <c r="F113" s="227" t="str">
        <f t="array" ref="F113">IFERROR(IF($C113=1, INDEX($DG$13:$DG$43, MATCH(INDEX(Bills!$B$6:$AB$15, $B113, F$9), $DF$13:$DF$43, 0)), ""), "")</f>
        <v/>
      </c>
      <c r="G113" s="227" t="str">
        <f t="array" ref="G113">IFERROR(IF($C113=1,INDEX($CV$14:$CV$25,IF(MOD(ROW(A103),12)=0,12,MOD(ROW(A103),12)),1),""),"")</f>
        <v/>
      </c>
      <c r="H113" s="227" t="str">
        <f t="array" ref="H113">IFERROR(IF($C113=1,YEAR(INDEX($CU$14:$CU$25,IF(MOD(ROW(A103),12)=0,12,MOD(ROW(A103),12)),1)),""),"")</f>
        <v/>
      </c>
      <c r="I113" s="227" t="str">
        <f t="array" ref="I113">IFERROR(IF($C113=1,INDEX($CW$14:$CW$25,IF(MOD(ROW(A103),12)=0,12,MOD(ROW(A103),12)),1),""),"")</f>
        <v/>
      </c>
      <c r="J113" s="227" t="str">
        <f t="array" ref="J113">IFERROR(IF($C113=1,INDEX(Bills!$B$6:$AB$15,B113,MATCH(INDEX($CW$14:$CW$25,IF(MOD(ROW(A103),12)=0,12,MOD(ROW(A103),12)),1),Bills!$E$5:$AB$5,0)+3),""),"")</f>
        <v/>
      </c>
      <c r="K113" s="227" t="str">
        <f t="array" ref="K113">IFERROR(IF($C113=1,IF(INDEX(Bills!$B$6:$AB$15,B113,MATCH(INDEX($CW$14:$CW$25,IF(MOD(ROW(A103),12)=0,12,MOD(ROW(A103),12)),1),Bills!$E$5:$AB$5,0)+4)=$DM$13,"Paid","Unpaid"),""),"")</f>
        <v/>
      </c>
      <c r="L113" s="12" t="str">
        <f t="shared" si="16"/>
        <v/>
      </c>
      <c r="M113" s="12" t="str">
        <f t="shared" si="18"/>
        <v/>
      </c>
      <c r="N113" s="228" t="str">
        <f t="shared" si="17"/>
        <v/>
      </c>
      <c r="O113" s="12" t="str">
        <f>IFERROR(IF(C113&lt;&gt;1,"",IF(Menu!$I$13="",IF(OR(Calendar!$I$7="",Calendar!$I$7=$CM$17),E113,IF(Calendar!$I$7=$CM$18,E113 &amp; " - " &amp;J113,D113 &amp; " - " &amp;J113)),IF(OR(Calendar!$I$7="",Calendar!$I$7=$CM$17),E113,IF(Calendar!$I$7=$CM$18,E113 &amp; " - " &amp;Menu!$I$13 &amp;J113,D113 &amp; " - " &amp;Menu!$I$13  &amp;J113)))),"")</f>
        <v/>
      </c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79">
        <f>IF(OR(Dashboard!$D$7="",Dashboard!$D$7="ALL"),1,IF(Dashboard!$D$7=I113,1,0))</f>
        <v>1</v>
      </c>
      <c r="CF113" s="80">
        <f>IF(OR(Dashboard!$G$7="",Dashboard!$G$7="ALL"),1,IF(Dashboard!$G$7=Calc!D113,1,0))</f>
        <v>1</v>
      </c>
      <c r="CG113" s="14">
        <f t="shared" si="19"/>
        <v>1</v>
      </c>
      <c r="CH113" s="79">
        <f>IF(OR(Calendar!$I$5="",Calendar!$I$5="ALL"),1,IF(Calendar!$I$5=Calc!D113,1,0))</f>
        <v>1</v>
      </c>
      <c r="CI113" s="11"/>
      <c r="CJ113" s="12">
        <v>6</v>
      </c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</row>
    <row r="114" spans="2:115" ht="15" customHeight="1" x14ac:dyDescent="0.25">
      <c r="B114" s="59">
        <v>9</v>
      </c>
      <c r="C114" s="59">
        <f>IFERROR(IF(INDEX(Bills!$C$6:$C$15,B114,1)="",0,1),"")</f>
        <v>0</v>
      </c>
      <c r="D114" s="227" t="str">
        <f>IFERROR(IF($C114=1,INDEX(Bills!$B$6:$AB$15,$B114,D$9),""),"")</f>
        <v/>
      </c>
      <c r="E114" s="227" t="str">
        <f>IFERROR(IF($C114=1,INDEX(Bills!$B$6:$AB$15,$B114,E$9),""),"")</f>
        <v/>
      </c>
      <c r="F114" s="227" t="str">
        <f t="array" ref="F114">IFERROR(IF($C114=1, INDEX($DG$13:$DG$43, MATCH(INDEX(Bills!$B$6:$AB$15, $B114, F$9), $DF$13:$DF$43, 0)), ""), "")</f>
        <v/>
      </c>
      <c r="G114" s="227" t="str">
        <f t="array" ref="G114">IFERROR(IF($C114=1,INDEX($CV$14:$CV$25,IF(MOD(ROW(A104),12)=0,12,MOD(ROW(A104),12)),1),""),"")</f>
        <v/>
      </c>
      <c r="H114" s="227" t="str">
        <f t="array" ref="H114">IFERROR(IF($C114=1,YEAR(INDEX($CU$14:$CU$25,IF(MOD(ROW(A104),12)=0,12,MOD(ROW(A104),12)),1)),""),"")</f>
        <v/>
      </c>
      <c r="I114" s="227" t="str">
        <f t="array" ref="I114">IFERROR(IF($C114=1,INDEX($CW$14:$CW$25,IF(MOD(ROW(A104),12)=0,12,MOD(ROW(A104),12)),1),""),"")</f>
        <v/>
      </c>
      <c r="J114" s="227" t="str">
        <f t="array" ref="J114">IFERROR(IF($C114=1,INDEX(Bills!$B$6:$AB$15,B114,MATCH(INDEX($CW$14:$CW$25,IF(MOD(ROW(A104),12)=0,12,MOD(ROW(A104),12)),1),Bills!$E$5:$AB$5,0)+3),""),"")</f>
        <v/>
      </c>
      <c r="K114" s="227" t="str">
        <f t="array" ref="K114">IFERROR(IF($C114=1,IF(INDEX(Bills!$B$6:$AB$15,B114,MATCH(INDEX($CW$14:$CW$25,IF(MOD(ROW(A104),12)=0,12,MOD(ROW(A104),12)),1),Bills!$E$5:$AB$5,0)+4)=$DM$13,"Paid","Unpaid"),""),"")</f>
        <v/>
      </c>
      <c r="L114" s="12" t="str">
        <f t="shared" si="16"/>
        <v/>
      </c>
      <c r="M114" s="12" t="str">
        <f t="shared" si="18"/>
        <v/>
      </c>
      <c r="N114" s="228" t="str">
        <f t="shared" si="17"/>
        <v/>
      </c>
      <c r="O114" s="12" t="str">
        <f>IFERROR(IF(C114&lt;&gt;1,"",IF(Menu!$I$13="",IF(OR(Calendar!$I$7="",Calendar!$I$7=$CM$17),E114,IF(Calendar!$I$7=$CM$18,E114 &amp; " - " &amp;J114,D114 &amp; " - " &amp;J114)),IF(OR(Calendar!$I$7="",Calendar!$I$7=$CM$17),E114,IF(Calendar!$I$7=$CM$18,E114 &amp; " - " &amp;Menu!$I$13 &amp;J114,D114 &amp; " - " &amp;Menu!$I$13  &amp;J114)))),"")</f>
        <v/>
      </c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79">
        <f>IF(OR(Dashboard!$D$7="",Dashboard!$D$7="ALL"),1,IF(Dashboard!$D$7=I114,1,0))</f>
        <v>1</v>
      </c>
      <c r="CF114" s="80">
        <f>IF(OR(Dashboard!$G$7="",Dashboard!$G$7="ALL"),1,IF(Dashboard!$G$7=Calc!D114,1,0))</f>
        <v>1</v>
      </c>
      <c r="CG114" s="14">
        <f t="shared" si="19"/>
        <v>1</v>
      </c>
      <c r="CH114" s="79">
        <f>IF(OR(Calendar!$I$5="",Calendar!$I$5="ALL"),1,IF(Calendar!$I$5=Calc!D114,1,0))</f>
        <v>1</v>
      </c>
      <c r="CI114" s="11"/>
      <c r="CJ114" s="12">
        <v>7</v>
      </c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</row>
    <row r="115" spans="2:115" ht="15" customHeight="1" x14ac:dyDescent="0.25">
      <c r="B115" s="59">
        <v>9</v>
      </c>
      <c r="C115" s="59">
        <f>IFERROR(IF(INDEX(Bills!$C$6:$C$15,B115,1)="",0,1),"")</f>
        <v>0</v>
      </c>
      <c r="D115" s="227" t="str">
        <f>IFERROR(IF($C115=1,INDEX(Bills!$B$6:$AB$15,$B115,D$9),""),"")</f>
        <v/>
      </c>
      <c r="E115" s="227" t="str">
        <f>IFERROR(IF($C115=1,INDEX(Bills!$B$6:$AB$15,$B115,E$9),""),"")</f>
        <v/>
      </c>
      <c r="F115" s="227" t="str">
        <f t="array" ref="F115">IFERROR(IF($C115=1, INDEX($DG$13:$DG$43, MATCH(INDEX(Bills!$B$6:$AB$15, $B115, F$9), $DF$13:$DF$43, 0)), ""), "")</f>
        <v/>
      </c>
      <c r="G115" s="227" t="str">
        <f t="array" ref="G115">IFERROR(IF($C115=1,INDEX($CV$14:$CV$25,IF(MOD(ROW(A105),12)=0,12,MOD(ROW(A105),12)),1),""),"")</f>
        <v/>
      </c>
      <c r="H115" s="227" t="str">
        <f t="array" ref="H115">IFERROR(IF($C115=1,YEAR(INDEX($CU$14:$CU$25,IF(MOD(ROW(A105),12)=0,12,MOD(ROW(A105),12)),1)),""),"")</f>
        <v/>
      </c>
      <c r="I115" s="227" t="str">
        <f t="array" ref="I115">IFERROR(IF($C115=1,INDEX($CW$14:$CW$25,IF(MOD(ROW(A105),12)=0,12,MOD(ROW(A105),12)),1),""),"")</f>
        <v/>
      </c>
      <c r="J115" s="227" t="str">
        <f t="array" ref="J115">IFERROR(IF($C115=1,INDEX(Bills!$B$6:$AB$15,B115,MATCH(INDEX($CW$14:$CW$25,IF(MOD(ROW(A105),12)=0,12,MOD(ROW(A105),12)),1),Bills!$E$5:$AB$5,0)+3),""),"")</f>
        <v/>
      </c>
      <c r="K115" s="227" t="str">
        <f t="array" ref="K115">IFERROR(IF($C115=1,IF(INDEX(Bills!$B$6:$AB$15,B115,MATCH(INDEX($CW$14:$CW$25,IF(MOD(ROW(A105),12)=0,12,MOD(ROW(A105),12)),1),Bills!$E$5:$AB$5,0)+4)=$DM$13,"Paid","Unpaid"),""),"")</f>
        <v/>
      </c>
      <c r="L115" s="12" t="str">
        <f t="shared" si="16"/>
        <v/>
      </c>
      <c r="M115" s="12" t="str">
        <f t="shared" si="18"/>
        <v/>
      </c>
      <c r="N115" s="228" t="str">
        <f t="shared" si="17"/>
        <v/>
      </c>
      <c r="O115" s="12" t="str">
        <f>IFERROR(IF(C115&lt;&gt;1,"",IF(Menu!$I$13="",IF(OR(Calendar!$I$7="",Calendar!$I$7=$CM$17),E115,IF(Calendar!$I$7=$CM$18,E115 &amp; " - " &amp;J115,D115 &amp; " - " &amp;J115)),IF(OR(Calendar!$I$7="",Calendar!$I$7=$CM$17),E115,IF(Calendar!$I$7=$CM$18,E115 &amp; " - " &amp;Menu!$I$13 &amp;J115,D115 &amp; " - " &amp;Menu!$I$13  &amp;J115)))),"")</f>
        <v/>
      </c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79">
        <f>IF(OR(Dashboard!$D$7="",Dashboard!$D$7="ALL"),1,IF(Dashboard!$D$7=I115,1,0))</f>
        <v>1</v>
      </c>
      <c r="CF115" s="80">
        <f>IF(OR(Dashboard!$G$7="",Dashboard!$G$7="ALL"),1,IF(Dashboard!$G$7=Calc!D115,1,0))</f>
        <v>1</v>
      </c>
      <c r="CG115" s="14">
        <f t="shared" si="19"/>
        <v>1</v>
      </c>
      <c r="CH115" s="79">
        <f>IF(OR(Calendar!$I$5="",Calendar!$I$5="ALL"),1,IF(Calendar!$I$5=Calc!D115,1,0))</f>
        <v>1</v>
      </c>
      <c r="CI115" s="11"/>
      <c r="CJ115" s="12">
        <v>8</v>
      </c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</row>
    <row r="116" spans="2:115" ht="15" customHeight="1" x14ac:dyDescent="0.25">
      <c r="B116" s="59">
        <v>9</v>
      </c>
      <c r="C116" s="59">
        <f>IFERROR(IF(INDEX(Bills!$C$6:$C$15,B116,1)="",0,1),"")</f>
        <v>0</v>
      </c>
      <c r="D116" s="227" t="str">
        <f>IFERROR(IF($C116=1,INDEX(Bills!$B$6:$AB$15,$B116,D$9),""),"")</f>
        <v/>
      </c>
      <c r="E116" s="227" t="str">
        <f>IFERROR(IF($C116=1,INDEX(Bills!$B$6:$AB$15,$B116,E$9),""),"")</f>
        <v/>
      </c>
      <c r="F116" s="227" t="str">
        <f t="array" ref="F116">IFERROR(IF($C116=1, INDEX($DG$13:$DG$43, MATCH(INDEX(Bills!$B$6:$AB$15, $B116, F$9), $DF$13:$DF$43, 0)), ""), "")</f>
        <v/>
      </c>
      <c r="G116" s="227" t="str">
        <f t="array" ref="G116">IFERROR(IF($C116=1,INDEX($CV$14:$CV$25,IF(MOD(ROW(A106),12)=0,12,MOD(ROW(A106),12)),1),""),"")</f>
        <v/>
      </c>
      <c r="H116" s="227" t="str">
        <f t="array" ref="H116">IFERROR(IF($C116=1,YEAR(INDEX($CU$14:$CU$25,IF(MOD(ROW(A106),12)=0,12,MOD(ROW(A106),12)),1)),""),"")</f>
        <v/>
      </c>
      <c r="I116" s="227" t="str">
        <f t="array" ref="I116">IFERROR(IF($C116=1,INDEX($CW$14:$CW$25,IF(MOD(ROW(A106),12)=0,12,MOD(ROW(A106),12)),1),""),"")</f>
        <v/>
      </c>
      <c r="J116" s="227" t="str">
        <f t="array" ref="J116">IFERROR(IF($C116=1,INDEX(Bills!$B$6:$AB$15,B116,MATCH(INDEX($CW$14:$CW$25,IF(MOD(ROW(A106),12)=0,12,MOD(ROW(A106),12)),1),Bills!$E$5:$AB$5,0)+3),""),"")</f>
        <v/>
      </c>
      <c r="K116" s="227" t="str">
        <f t="array" ref="K116">IFERROR(IF($C116=1,IF(INDEX(Bills!$B$6:$AB$15,B116,MATCH(INDEX($CW$14:$CW$25,IF(MOD(ROW(A106),12)=0,12,MOD(ROW(A106),12)),1),Bills!$E$5:$AB$5,0)+4)=$DM$13,"Paid","Unpaid"),""),"")</f>
        <v/>
      </c>
      <c r="L116" s="12" t="str">
        <f t="shared" si="16"/>
        <v/>
      </c>
      <c r="M116" s="12" t="str">
        <f t="shared" si="18"/>
        <v/>
      </c>
      <c r="N116" s="228" t="str">
        <f t="shared" si="17"/>
        <v/>
      </c>
      <c r="O116" s="12" t="str">
        <f>IFERROR(IF(C116&lt;&gt;1,"",IF(Menu!$I$13="",IF(OR(Calendar!$I$7="",Calendar!$I$7=$CM$17),E116,IF(Calendar!$I$7=$CM$18,E116 &amp; " - " &amp;J116,D116 &amp; " - " &amp;J116)),IF(OR(Calendar!$I$7="",Calendar!$I$7=$CM$17),E116,IF(Calendar!$I$7=$CM$18,E116 &amp; " - " &amp;Menu!$I$13 &amp;J116,D116 &amp; " - " &amp;Menu!$I$13  &amp;J116)))),"")</f>
        <v/>
      </c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79">
        <f>IF(OR(Dashboard!$D$7="",Dashboard!$D$7="ALL"),1,IF(Dashboard!$D$7=I116,1,0))</f>
        <v>1</v>
      </c>
      <c r="CF116" s="80">
        <f>IF(OR(Dashboard!$G$7="",Dashboard!$G$7="ALL"),1,IF(Dashboard!$G$7=Calc!D116,1,0))</f>
        <v>1</v>
      </c>
      <c r="CG116" s="14">
        <f t="shared" si="19"/>
        <v>1</v>
      </c>
      <c r="CH116" s="79">
        <f>IF(OR(Calendar!$I$5="",Calendar!$I$5="ALL"),1,IF(Calendar!$I$5=Calc!D116,1,0))</f>
        <v>1</v>
      </c>
      <c r="CI116" s="11"/>
      <c r="CJ116" s="12">
        <v>9</v>
      </c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</row>
    <row r="117" spans="2:115" ht="15" customHeight="1" x14ac:dyDescent="0.25">
      <c r="B117" s="59">
        <v>9</v>
      </c>
      <c r="C117" s="59">
        <f>IFERROR(IF(INDEX(Bills!$C$6:$C$15,B117,1)="",0,1),"")</f>
        <v>0</v>
      </c>
      <c r="D117" s="227" t="str">
        <f>IFERROR(IF($C117=1,INDEX(Bills!$B$6:$AB$15,$B117,D$9),""),"")</f>
        <v/>
      </c>
      <c r="E117" s="227" t="str">
        <f>IFERROR(IF($C117=1,INDEX(Bills!$B$6:$AB$15,$B117,E$9),""),"")</f>
        <v/>
      </c>
      <c r="F117" s="227" t="str">
        <f t="array" ref="F117">IFERROR(IF($C117=1, INDEX($DG$13:$DG$43, MATCH(INDEX(Bills!$B$6:$AB$15, $B117, F$9), $DF$13:$DF$43, 0)), ""), "")</f>
        <v/>
      </c>
      <c r="G117" s="227" t="str">
        <f t="array" ref="G117">IFERROR(IF($C117=1,INDEX($CV$14:$CV$25,IF(MOD(ROW(A107),12)=0,12,MOD(ROW(A107),12)),1),""),"")</f>
        <v/>
      </c>
      <c r="H117" s="227" t="str">
        <f t="array" ref="H117">IFERROR(IF($C117=1,YEAR(INDEX($CU$14:$CU$25,IF(MOD(ROW(A107),12)=0,12,MOD(ROW(A107),12)),1)),""),"")</f>
        <v/>
      </c>
      <c r="I117" s="227" t="str">
        <f t="array" ref="I117">IFERROR(IF($C117=1,INDEX($CW$14:$CW$25,IF(MOD(ROW(A107),12)=0,12,MOD(ROW(A107),12)),1),""),"")</f>
        <v/>
      </c>
      <c r="J117" s="227" t="str">
        <f t="array" ref="J117">IFERROR(IF($C117=1,INDEX(Bills!$B$6:$AB$15,B117,MATCH(INDEX($CW$14:$CW$25,IF(MOD(ROW(A107),12)=0,12,MOD(ROW(A107),12)),1),Bills!$E$5:$AB$5,0)+3),""),"")</f>
        <v/>
      </c>
      <c r="K117" s="227" t="str">
        <f t="array" ref="K117">IFERROR(IF($C117=1,IF(INDEX(Bills!$B$6:$AB$15,B117,MATCH(INDEX($CW$14:$CW$25,IF(MOD(ROW(A107),12)=0,12,MOD(ROW(A107),12)),1),Bills!$E$5:$AB$5,0)+4)=$DM$13,"Paid","Unpaid"),""),"")</f>
        <v/>
      </c>
      <c r="L117" s="12" t="str">
        <f t="shared" si="16"/>
        <v/>
      </c>
      <c r="M117" s="12" t="str">
        <f t="shared" si="18"/>
        <v/>
      </c>
      <c r="N117" s="228" t="str">
        <f t="shared" si="17"/>
        <v/>
      </c>
      <c r="O117" s="12" t="str">
        <f>IFERROR(IF(C117&lt;&gt;1,"",IF(Menu!$I$13="",IF(OR(Calendar!$I$7="",Calendar!$I$7=$CM$17),E117,IF(Calendar!$I$7=$CM$18,E117 &amp; " - " &amp;J117,D117 &amp; " - " &amp;J117)),IF(OR(Calendar!$I$7="",Calendar!$I$7=$CM$17),E117,IF(Calendar!$I$7=$CM$18,E117 &amp; " - " &amp;Menu!$I$13 &amp;J117,D117 &amp; " - " &amp;Menu!$I$13  &amp;J117)))),"")</f>
        <v/>
      </c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79">
        <f>IF(OR(Dashboard!$D$7="",Dashboard!$D$7="ALL"),1,IF(Dashboard!$D$7=I117,1,0))</f>
        <v>1</v>
      </c>
      <c r="CF117" s="80">
        <f>IF(OR(Dashboard!$G$7="",Dashboard!$G$7="ALL"),1,IF(Dashboard!$G$7=Calc!D117,1,0))</f>
        <v>1</v>
      </c>
      <c r="CG117" s="14">
        <f t="shared" si="19"/>
        <v>1</v>
      </c>
      <c r="CH117" s="79">
        <f>IF(OR(Calendar!$I$5="",Calendar!$I$5="ALL"),1,IF(Calendar!$I$5=Calc!D117,1,0))</f>
        <v>1</v>
      </c>
      <c r="CI117" s="11"/>
      <c r="CJ117" s="12">
        <v>10</v>
      </c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</row>
    <row r="118" spans="2:115" ht="15" customHeight="1" x14ac:dyDescent="0.25">
      <c r="B118" s="59">
        <v>9</v>
      </c>
      <c r="C118" s="59">
        <f>IFERROR(IF(INDEX(Bills!$C$6:$C$15,B118,1)="",0,1),"")</f>
        <v>0</v>
      </c>
      <c r="D118" s="227" t="str">
        <f>IFERROR(IF($C118=1,INDEX(Bills!$B$6:$AB$15,$B118,D$9),""),"")</f>
        <v/>
      </c>
      <c r="E118" s="227" t="str">
        <f>IFERROR(IF($C118=1,INDEX(Bills!$B$6:$AB$15,$B118,E$9),""),"")</f>
        <v/>
      </c>
      <c r="F118" s="227" t="str">
        <f t="array" ref="F118">IFERROR(IF($C118=1, INDEX($DG$13:$DG$43, MATCH(INDEX(Bills!$B$6:$AB$15, $B118, F$9), $DF$13:$DF$43, 0)), ""), "")</f>
        <v/>
      </c>
      <c r="G118" s="227" t="str">
        <f t="array" ref="G118">IFERROR(IF($C118=1,INDEX($CV$14:$CV$25,IF(MOD(ROW(A108),12)=0,12,MOD(ROW(A108),12)),1),""),"")</f>
        <v/>
      </c>
      <c r="H118" s="227" t="str">
        <f t="array" ref="H118">IFERROR(IF($C118=1,YEAR(INDEX($CU$14:$CU$25,IF(MOD(ROW(A108),12)=0,12,MOD(ROW(A108),12)),1)),""),"")</f>
        <v/>
      </c>
      <c r="I118" s="227" t="str">
        <f t="array" ref="I118">IFERROR(IF($C118=1,INDEX($CW$14:$CW$25,IF(MOD(ROW(A108),12)=0,12,MOD(ROW(A108),12)),1),""),"")</f>
        <v/>
      </c>
      <c r="J118" s="227" t="str">
        <f t="array" ref="J118">IFERROR(IF($C118=1,INDEX(Bills!$B$6:$AB$15,B118,MATCH(INDEX($CW$14:$CW$25,IF(MOD(ROW(A108),12)=0,12,MOD(ROW(A108),12)),1),Bills!$E$5:$AB$5,0)+3),""),"")</f>
        <v/>
      </c>
      <c r="K118" s="227" t="str">
        <f t="array" ref="K118">IFERROR(IF($C118=1,IF(INDEX(Bills!$B$6:$AB$15,B118,MATCH(INDEX($CW$14:$CW$25,IF(MOD(ROW(A108),12)=0,12,MOD(ROW(A108),12)),1),Bills!$E$5:$AB$5,0)+4)=$DM$13,"Paid","Unpaid"),""),"")</f>
        <v/>
      </c>
      <c r="L118" s="12" t="str">
        <f t="shared" si="16"/>
        <v/>
      </c>
      <c r="M118" s="12" t="str">
        <f t="shared" si="18"/>
        <v/>
      </c>
      <c r="N118" s="228" t="str">
        <f t="shared" si="17"/>
        <v/>
      </c>
      <c r="O118" s="12" t="str">
        <f>IFERROR(IF(C118&lt;&gt;1,"",IF(Menu!$I$13="",IF(OR(Calendar!$I$7="",Calendar!$I$7=$CM$17),E118,IF(Calendar!$I$7=$CM$18,E118 &amp; " - " &amp;J118,D118 &amp; " - " &amp;J118)),IF(OR(Calendar!$I$7="",Calendar!$I$7=$CM$17),E118,IF(Calendar!$I$7=$CM$18,E118 &amp; " - " &amp;Menu!$I$13 &amp;J118,D118 &amp; " - " &amp;Menu!$I$13  &amp;J118)))),"")</f>
        <v/>
      </c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79">
        <f>IF(OR(Dashboard!$D$7="",Dashboard!$D$7="ALL"),1,IF(Dashboard!$D$7=I118,1,0))</f>
        <v>1</v>
      </c>
      <c r="CF118" s="80">
        <f>IF(OR(Dashboard!$G$7="",Dashboard!$G$7="ALL"),1,IF(Dashboard!$G$7=Calc!D118,1,0))</f>
        <v>1</v>
      </c>
      <c r="CG118" s="14">
        <f t="shared" si="19"/>
        <v>1</v>
      </c>
      <c r="CH118" s="79">
        <f>IF(OR(Calendar!$I$5="",Calendar!$I$5="ALL"),1,IF(Calendar!$I$5=Calc!D118,1,0))</f>
        <v>1</v>
      </c>
      <c r="CI118" s="11"/>
      <c r="CJ118" s="12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</row>
    <row r="119" spans="2:115" ht="15" customHeight="1" x14ac:dyDescent="0.25">
      <c r="B119" s="59">
        <v>10</v>
      </c>
      <c r="C119" s="59">
        <f>IFERROR(IF(INDEX(Bills!$C$6:$C$15,B119,1)="",0,1),"")</f>
        <v>0</v>
      </c>
      <c r="D119" s="227" t="str">
        <f>IFERROR(IF($C119=1,INDEX(Bills!$B$6:$AB$15,$B119,D$9),""),"")</f>
        <v/>
      </c>
      <c r="E119" s="227" t="str">
        <f>IFERROR(IF($C119=1,INDEX(Bills!$B$6:$AB$15,$B119,E$9),""),"")</f>
        <v/>
      </c>
      <c r="F119" s="227" t="str">
        <f t="array" ref="F119">IFERROR(IF($C119=1, INDEX($DG$13:$DG$43, MATCH(INDEX(Bills!$B$6:$AB$15, $B119, F$9), $DF$13:$DF$43, 0)), ""), "")</f>
        <v/>
      </c>
      <c r="G119" s="227" t="str">
        <f t="array" ref="G119">IFERROR(IF($C119=1,INDEX($CV$14:$CV$25,IF(MOD(ROW(A109),12)=0,12,MOD(ROW(A109),12)),1),""),"")</f>
        <v/>
      </c>
      <c r="H119" s="227" t="str">
        <f t="array" ref="H119">IFERROR(IF($C119=1,YEAR(INDEX($CU$14:$CU$25,IF(MOD(ROW(A109),12)=0,12,MOD(ROW(A109),12)),1)),""),"")</f>
        <v/>
      </c>
      <c r="I119" s="227" t="str">
        <f t="array" ref="I119">IFERROR(IF($C119=1,INDEX($CW$14:$CW$25,IF(MOD(ROW(A109),12)=0,12,MOD(ROW(A109),12)),1),""),"")</f>
        <v/>
      </c>
      <c r="J119" s="227" t="str">
        <f t="array" ref="J119">IFERROR(IF($C119=1,INDEX(Bills!$B$6:$AB$15,B119,MATCH(INDEX($CW$14:$CW$25,IF(MOD(ROW(A109),12)=0,12,MOD(ROW(A109),12)),1),Bills!$E$5:$AB$5,0)+3),""),"")</f>
        <v/>
      </c>
      <c r="K119" s="227" t="str">
        <f t="array" ref="K119">IFERROR(IF($C119=1,IF(INDEX(Bills!$B$6:$AB$15,B119,MATCH(INDEX($CW$14:$CW$25,IF(MOD(ROW(A109),12)=0,12,MOD(ROW(A109),12)),1),Bills!$E$5:$AB$5,0)+4)=$DM$13,"Paid","Unpaid"),""),"")</f>
        <v/>
      </c>
      <c r="L119" s="12" t="str">
        <f t="shared" si="16"/>
        <v/>
      </c>
      <c r="M119" s="12" t="str">
        <f t="shared" si="18"/>
        <v/>
      </c>
      <c r="N119" s="228" t="str">
        <f t="shared" si="17"/>
        <v/>
      </c>
      <c r="O119" s="12" t="str">
        <f>IFERROR(IF(C119&lt;&gt;1,"",IF(Menu!$I$13="",IF(OR(Calendar!$I$7="",Calendar!$I$7=$CM$17),E119,IF(Calendar!$I$7=$CM$18,E119 &amp; " - " &amp;J119,D119 &amp; " - " &amp;J119)),IF(OR(Calendar!$I$7="",Calendar!$I$7=$CM$17),E119,IF(Calendar!$I$7=$CM$18,E119 &amp; " - " &amp;Menu!$I$13 &amp;J119,D119 &amp; " - " &amp;Menu!$I$13  &amp;J119)))),"")</f>
        <v/>
      </c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79">
        <f>IF(OR(Dashboard!$D$7="",Dashboard!$D$7="ALL"),1,IF(Dashboard!$D$7=I119,1,0))</f>
        <v>1</v>
      </c>
      <c r="CF119" s="80">
        <f>IF(OR(Dashboard!$G$7="",Dashboard!$G$7="ALL"),1,IF(Dashboard!$G$7=Calc!D119,1,0))</f>
        <v>1</v>
      </c>
      <c r="CG119" s="14">
        <f t="shared" si="19"/>
        <v>1</v>
      </c>
      <c r="CH119" s="79">
        <f>IF(OR(Calendar!$I$5="",Calendar!$I$5="ALL"),1,IF(Calendar!$I$5=Calc!D119,1,0))</f>
        <v>1</v>
      </c>
      <c r="CI119" s="11"/>
      <c r="CJ119" s="233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</row>
    <row r="120" spans="2:115" ht="15" customHeight="1" x14ac:dyDescent="0.25">
      <c r="B120" s="59">
        <v>10</v>
      </c>
      <c r="C120" s="59">
        <f>IFERROR(IF(INDEX(Bills!$C$6:$C$15,B120,1)="",0,1),"")</f>
        <v>0</v>
      </c>
      <c r="D120" s="227" t="str">
        <f>IFERROR(IF($C120=1,INDEX(Bills!$B$6:$AB$15,$B120,D$9),""),"")</f>
        <v/>
      </c>
      <c r="E120" s="227" t="str">
        <f>IFERROR(IF($C120=1,INDEX(Bills!$B$6:$AB$15,$B120,E$9),""),"")</f>
        <v/>
      </c>
      <c r="F120" s="227" t="str">
        <f t="array" ref="F120">IFERROR(IF($C120=1, INDEX($DG$13:$DG$43, MATCH(INDEX(Bills!$B$6:$AB$15, $B120, F$9), $DF$13:$DF$43, 0)), ""), "")</f>
        <v/>
      </c>
      <c r="G120" s="227" t="str">
        <f t="array" ref="G120">IFERROR(IF($C120=1,INDEX($CV$14:$CV$25,IF(MOD(ROW(A110),12)=0,12,MOD(ROW(A110),12)),1),""),"")</f>
        <v/>
      </c>
      <c r="H120" s="227" t="str">
        <f t="array" ref="H120">IFERROR(IF($C120=1,YEAR(INDEX($CU$14:$CU$25,IF(MOD(ROW(A110),12)=0,12,MOD(ROW(A110),12)),1)),""),"")</f>
        <v/>
      </c>
      <c r="I120" s="227" t="str">
        <f t="array" ref="I120">IFERROR(IF($C120=1,INDEX($CW$14:$CW$25,IF(MOD(ROW(A110),12)=0,12,MOD(ROW(A110),12)),1),""),"")</f>
        <v/>
      </c>
      <c r="J120" s="227" t="str">
        <f t="array" ref="J120">IFERROR(IF($C120=1,INDEX(Bills!$B$6:$AB$15,B120,MATCH(INDEX($CW$14:$CW$25,IF(MOD(ROW(A110),12)=0,12,MOD(ROW(A110),12)),1),Bills!$E$5:$AB$5,0)+3),""),"")</f>
        <v/>
      </c>
      <c r="K120" s="227" t="str">
        <f t="array" ref="K120">IFERROR(IF($C120=1,IF(INDEX(Bills!$B$6:$AB$15,B120,MATCH(INDEX($CW$14:$CW$25,IF(MOD(ROW(A110),12)=0,12,MOD(ROW(A110),12)),1),Bills!$E$5:$AB$5,0)+4)=$DM$13,"Paid","Unpaid"),""),"")</f>
        <v/>
      </c>
      <c r="L120" s="12" t="str">
        <f t="shared" si="16"/>
        <v/>
      </c>
      <c r="M120" s="12" t="str">
        <f t="shared" si="18"/>
        <v/>
      </c>
      <c r="N120" s="228" t="str">
        <f t="shared" si="17"/>
        <v/>
      </c>
      <c r="O120" s="12" t="str">
        <f>IFERROR(IF(C120&lt;&gt;1,"",IF(Menu!$I$13="",IF(OR(Calendar!$I$7="",Calendar!$I$7=$CM$17),E120,IF(Calendar!$I$7=$CM$18,E120 &amp; " - " &amp;J120,D120 &amp; " - " &amp;J120)),IF(OR(Calendar!$I$7="",Calendar!$I$7=$CM$17),E120,IF(Calendar!$I$7=$CM$18,E120 &amp; " - " &amp;Menu!$I$13 &amp;J120,D120 &amp; " - " &amp;Menu!$I$13  &amp;J120)))),"")</f>
        <v/>
      </c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79">
        <f>IF(OR(Dashboard!$D$7="",Dashboard!$D$7="ALL"),1,IF(Dashboard!$D$7=I120,1,0))</f>
        <v>1</v>
      </c>
      <c r="CF120" s="80">
        <f>IF(OR(Dashboard!$G$7="",Dashboard!$G$7="ALL"),1,IF(Dashboard!$G$7=Calc!D120,1,0))</f>
        <v>1</v>
      </c>
      <c r="CG120" s="14">
        <f t="shared" si="19"/>
        <v>1</v>
      </c>
      <c r="CH120" s="79">
        <f>IF(OR(Calendar!$I$5="",Calendar!$I$5="ALL"),1,IF(Calendar!$I$5=Calc!D120,1,0))</f>
        <v>1</v>
      </c>
      <c r="CI120" s="11"/>
      <c r="CJ120" s="12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</row>
    <row r="121" spans="2:115" ht="15" customHeight="1" x14ac:dyDescent="0.25">
      <c r="B121" s="59">
        <v>10</v>
      </c>
      <c r="C121" s="59">
        <f>IFERROR(IF(INDEX(Bills!$C$6:$C$15,B121,1)="",0,1),"")</f>
        <v>0</v>
      </c>
      <c r="D121" s="227" t="str">
        <f>IFERROR(IF($C121=1,INDEX(Bills!$B$6:$AB$15,$B121,D$9),""),"")</f>
        <v/>
      </c>
      <c r="E121" s="227" t="str">
        <f>IFERROR(IF($C121=1,INDEX(Bills!$B$6:$AB$15,$B121,E$9),""),"")</f>
        <v/>
      </c>
      <c r="F121" s="227" t="str">
        <f t="array" ref="F121">IFERROR(IF($C121=1, INDEX($DG$13:$DG$43, MATCH(INDEX(Bills!$B$6:$AB$15, $B121, F$9), $DF$13:$DF$43, 0)), ""), "")</f>
        <v/>
      </c>
      <c r="G121" s="227" t="str">
        <f t="array" ref="G121">IFERROR(IF($C121=1,INDEX($CV$14:$CV$25,IF(MOD(ROW(A111),12)=0,12,MOD(ROW(A111),12)),1),""),"")</f>
        <v/>
      </c>
      <c r="H121" s="227" t="str">
        <f t="array" ref="H121">IFERROR(IF($C121=1,YEAR(INDEX($CU$14:$CU$25,IF(MOD(ROW(A111),12)=0,12,MOD(ROW(A111),12)),1)),""),"")</f>
        <v/>
      </c>
      <c r="I121" s="227" t="str">
        <f t="array" ref="I121">IFERROR(IF($C121=1,INDEX($CW$14:$CW$25,IF(MOD(ROW(A111),12)=0,12,MOD(ROW(A111),12)),1),""),"")</f>
        <v/>
      </c>
      <c r="J121" s="227" t="str">
        <f t="array" ref="J121">IFERROR(IF($C121=1,INDEX(Bills!$B$6:$AB$15,B121,MATCH(INDEX($CW$14:$CW$25,IF(MOD(ROW(A111),12)=0,12,MOD(ROW(A111),12)),1),Bills!$E$5:$AB$5,0)+3),""),"")</f>
        <v/>
      </c>
      <c r="K121" s="227" t="str">
        <f t="array" ref="K121">IFERROR(IF($C121=1,IF(INDEX(Bills!$B$6:$AB$15,B121,MATCH(INDEX($CW$14:$CW$25,IF(MOD(ROW(A111),12)=0,12,MOD(ROW(A111),12)),1),Bills!$E$5:$AB$5,0)+4)=$DM$13,"Paid","Unpaid"),""),"")</f>
        <v/>
      </c>
      <c r="L121" s="12" t="str">
        <f t="shared" si="16"/>
        <v/>
      </c>
      <c r="M121" s="12" t="str">
        <f t="shared" si="18"/>
        <v/>
      </c>
      <c r="N121" s="228" t="str">
        <f t="shared" si="17"/>
        <v/>
      </c>
      <c r="O121" s="12" t="str">
        <f>IFERROR(IF(C121&lt;&gt;1,"",IF(Menu!$I$13="",IF(OR(Calendar!$I$7="",Calendar!$I$7=$CM$17),E121,IF(Calendar!$I$7=$CM$18,E121 &amp; " - " &amp;J121,D121 &amp; " - " &amp;J121)),IF(OR(Calendar!$I$7="",Calendar!$I$7=$CM$17),E121,IF(Calendar!$I$7=$CM$18,E121 &amp; " - " &amp;Menu!$I$13 &amp;J121,D121 &amp; " - " &amp;Menu!$I$13  &amp;J121)))),"")</f>
        <v/>
      </c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79">
        <f>IF(OR(Dashboard!$D$7="",Dashboard!$D$7="ALL"),1,IF(Dashboard!$D$7=I121,1,0))</f>
        <v>1</v>
      </c>
      <c r="CF121" s="80">
        <f>IF(OR(Dashboard!$G$7="",Dashboard!$G$7="ALL"),1,IF(Dashboard!$G$7=Calc!D121,1,0))</f>
        <v>1</v>
      </c>
      <c r="CG121" s="14">
        <f t="shared" si="19"/>
        <v>1</v>
      </c>
      <c r="CH121" s="79">
        <f>IF(OR(Calendar!$I$5="",Calendar!$I$5="ALL"),1,IF(Calendar!$I$5=Calc!D121,1,0))</f>
        <v>1</v>
      </c>
      <c r="CI121" s="11"/>
      <c r="CJ121" s="12">
        <v>1</v>
      </c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</row>
    <row r="122" spans="2:115" ht="15" customHeight="1" x14ac:dyDescent="0.25">
      <c r="B122" s="59">
        <v>10</v>
      </c>
      <c r="C122" s="59">
        <f>IFERROR(IF(INDEX(Bills!$C$6:$C$15,B122,1)="",0,1),"")</f>
        <v>0</v>
      </c>
      <c r="D122" s="227" t="str">
        <f>IFERROR(IF($C122=1,INDEX(Bills!$B$6:$AB$15,$B122,D$9),""),"")</f>
        <v/>
      </c>
      <c r="E122" s="227" t="str">
        <f>IFERROR(IF($C122=1,INDEX(Bills!$B$6:$AB$15,$B122,E$9),""),"")</f>
        <v/>
      </c>
      <c r="F122" s="227" t="str">
        <f t="array" ref="F122">IFERROR(IF($C122=1, INDEX($DG$13:$DG$43, MATCH(INDEX(Bills!$B$6:$AB$15, $B122, F$9), $DF$13:$DF$43, 0)), ""), "")</f>
        <v/>
      </c>
      <c r="G122" s="227" t="str">
        <f t="array" ref="G122">IFERROR(IF($C122=1,INDEX($CV$14:$CV$25,IF(MOD(ROW(A112),12)=0,12,MOD(ROW(A112),12)),1),""),"")</f>
        <v/>
      </c>
      <c r="H122" s="227" t="str">
        <f t="array" ref="H122">IFERROR(IF($C122=1,YEAR(INDEX($CU$14:$CU$25,IF(MOD(ROW(A112),12)=0,12,MOD(ROW(A112),12)),1)),""),"")</f>
        <v/>
      </c>
      <c r="I122" s="227" t="str">
        <f t="array" ref="I122">IFERROR(IF($C122=1,INDEX($CW$14:$CW$25,IF(MOD(ROW(A112),12)=0,12,MOD(ROW(A112),12)),1),""),"")</f>
        <v/>
      </c>
      <c r="J122" s="227" t="str">
        <f t="array" ref="J122">IFERROR(IF($C122=1,INDEX(Bills!$B$6:$AB$15,B122,MATCH(INDEX($CW$14:$CW$25,IF(MOD(ROW(A112),12)=0,12,MOD(ROW(A112),12)),1),Bills!$E$5:$AB$5,0)+3),""),"")</f>
        <v/>
      </c>
      <c r="K122" s="227" t="str">
        <f t="array" ref="K122">IFERROR(IF($C122=1,IF(INDEX(Bills!$B$6:$AB$15,B122,MATCH(INDEX($CW$14:$CW$25,IF(MOD(ROW(A112),12)=0,12,MOD(ROW(A112),12)),1),Bills!$E$5:$AB$5,0)+4)=$DM$13,"Paid","Unpaid"),""),"")</f>
        <v/>
      </c>
      <c r="L122" s="12" t="str">
        <f t="shared" si="16"/>
        <v/>
      </c>
      <c r="M122" s="12" t="str">
        <f t="shared" si="18"/>
        <v/>
      </c>
      <c r="N122" s="228" t="str">
        <f t="shared" si="17"/>
        <v/>
      </c>
      <c r="O122" s="12" t="str">
        <f>IFERROR(IF(C122&lt;&gt;1,"",IF(Menu!$I$13="",IF(OR(Calendar!$I$7="",Calendar!$I$7=$CM$17),E122,IF(Calendar!$I$7=$CM$18,E122 &amp; " - " &amp;J122,D122 &amp; " - " &amp;J122)),IF(OR(Calendar!$I$7="",Calendar!$I$7=$CM$17),E122,IF(Calendar!$I$7=$CM$18,E122 &amp; " - " &amp;Menu!$I$13 &amp;J122,D122 &amp; " - " &amp;Menu!$I$13  &amp;J122)))),"")</f>
        <v/>
      </c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79">
        <f>IF(OR(Dashboard!$D$7="",Dashboard!$D$7="ALL"),1,IF(Dashboard!$D$7=I122,1,0))</f>
        <v>1</v>
      </c>
      <c r="CF122" s="80">
        <f>IF(OR(Dashboard!$G$7="",Dashboard!$G$7="ALL"),1,IF(Dashboard!$G$7=Calc!D122,1,0))</f>
        <v>1</v>
      </c>
      <c r="CG122" s="14">
        <f t="shared" si="19"/>
        <v>1</v>
      </c>
      <c r="CH122" s="79">
        <f>IF(OR(Calendar!$I$5="",Calendar!$I$5="ALL"),1,IF(Calendar!$I$5=Calc!D122,1,0))</f>
        <v>1</v>
      </c>
      <c r="CI122" s="11"/>
      <c r="CJ122" s="12">
        <v>2</v>
      </c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</row>
    <row r="123" spans="2:115" ht="15" customHeight="1" x14ac:dyDescent="0.25">
      <c r="B123" s="59">
        <v>10</v>
      </c>
      <c r="C123" s="59">
        <f>IFERROR(IF(INDEX(Bills!$C$6:$C$15,B123,1)="",0,1),"")</f>
        <v>0</v>
      </c>
      <c r="D123" s="227" t="str">
        <f>IFERROR(IF($C123=1,INDEX(Bills!$B$6:$AB$15,$B123,D$9),""),"")</f>
        <v/>
      </c>
      <c r="E123" s="227" t="str">
        <f>IFERROR(IF($C123=1,INDEX(Bills!$B$6:$AB$15,$B123,E$9),""),"")</f>
        <v/>
      </c>
      <c r="F123" s="227" t="str">
        <f t="array" ref="F123">IFERROR(IF($C123=1, INDEX($DG$13:$DG$43, MATCH(INDEX(Bills!$B$6:$AB$15, $B123, F$9), $DF$13:$DF$43, 0)), ""), "")</f>
        <v/>
      </c>
      <c r="G123" s="227" t="str">
        <f t="array" ref="G123">IFERROR(IF($C123=1,INDEX($CV$14:$CV$25,IF(MOD(ROW(A113),12)=0,12,MOD(ROW(A113),12)),1),""),"")</f>
        <v/>
      </c>
      <c r="H123" s="227" t="str">
        <f t="array" ref="H123">IFERROR(IF($C123=1,YEAR(INDEX($CU$14:$CU$25,IF(MOD(ROW(A113),12)=0,12,MOD(ROW(A113),12)),1)),""),"")</f>
        <v/>
      </c>
      <c r="I123" s="227" t="str">
        <f t="array" ref="I123">IFERROR(IF($C123=1,INDEX($CW$14:$CW$25,IF(MOD(ROW(A113),12)=0,12,MOD(ROW(A113),12)),1),""),"")</f>
        <v/>
      </c>
      <c r="J123" s="227" t="str">
        <f t="array" ref="J123">IFERROR(IF($C123=1,INDEX(Bills!$B$6:$AB$15,B123,MATCH(INDEX($CW$14:$CW$25,IF(MOD(ROW(A113),12)=0,12,MOD(ROW(A113),12)),1),Bills!$E$5:$AB$5,0)+3),""),"")</f>
        <v/>
      </c>
      <c r="K123" s="227" t="str">
        <f t="array" ref="K123">IFERROR(IF($C123=1,IF(INDEX(Bills!$B$6:$AB$15,B123,MATCH(INDEX($CW$14:$CW$25,IF(MOD(ROW(A113),12)=0,12,MOD(ROW(A113),12)),1),Bills!$E$5:$AB$5,0)+4)=$DM$13,"Paid","Unpaid"),""),"")</f>
        <v/>
      </c>
      <c r="L123" s="12" t="str">
        <f t="shared" si="16"/>
        <v/>
      </c>
      <c r="M123" s="12" t="str">
        <f t="shared" si="18"/>
        <v/>
      </c>
      <c r="N123" s="228" t="str">
        <f t="shared" si="17"/>
        <v/>
      </c>
      <c r="O123" s="12" t="str">
        <f>IFERROR(IF(C123&lt;&gt;1,"",IF(Menu!$I$13="",IF(OR(Calendar!$I$7="",Calendar!$I$7=$CM$17),E123,IF(Calendar!$I$7=$CM$18,E123 &amp; " - " &amp;J123,D123 &amp; " - " &amp;J123)),IF(OR(Calendar!$I$7="",Calendar!$I$7=$CM$17),E123,IF(Calendar!$I$7=$CM$18,E123 &amp; " - " &amp;Menu!$I$13 &amp;J123,D123 &amp; " - " &amp;Menu!$I$13  &amp;J123)))),"")</f>
        <v/>
      </c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79">
        <f>IF(OR(Dashboard!$D$7="",Dashboard!$D$7="ALL"),1,IF(Dashboard!$D$7=I123,1,0))</f>
        <v>1</v>
      </c>
      <c r="CF123" s="80">
        <f>IF(OR(Dashboard!$G$7="",Dashboard!$G$7="ALL"),1,IF(Dashboard!$G$7=Calc!D123,1,0))</f>
        <v>1</v>
      </c>
      <c r="CG123" s="14">
        <f t="shared" si="19"/>
        <v>1</v>
      </c>
      <c r="CH123" s="79">
        <f>IF(OR(Calendar!$I$5="",Calendar!$I$5="ALL"),1,IF(Calendar!$I$5=Calc!D123,1,0))</f>
        <v>1</v>
      </c>
      <c r="CI123" s="11"/>
      <c r="CJ123" s="12">
        <v>3</v>
      </c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</row>
    <row r="124" spans="2:115" ht="15" customHeight="1" x14ac:dyDescent="0.25">
      <c r="B124" s="59">
        <v>10</v>
      </c>
      <c r="C124" s="59">
        <f>IFERROR(IF(INDEX(Bills!$C$6:$C$15,B124,1)="",0,1),"")</f>
        <v>0</v>
      </c>
      <c r="D124" s="227" t="str">
        <f>IFERROR(IF($C124=1,INDEX(Bills!$B$6:$AB$15,$B124,D$9),""),"")</f>
        <v/>
      </c>
      <c r="E124" s="227" t="str">
        <f>IFERROR(IF($C124=1,INDEX(Bills!$B$6:$AB$15,$B124,E$9),""),"")</f>
        <v/>
      </c>
      <c r="F124" s="227" t="str">
        <f t="array" ref="F124">IFERROR(IF($C124=1, INDEX($DG$13:$DG$43, MATCH(INDEX(Bills!$B$6:$AB$15, $B124, F$9), $DF$13:$DF$43, 0)), ""), "")</f>
        <v/>
      </c>
      <c r="G124" s="227" t="str">
        <f t="array" ref="G124">IFERROR(IF($C124=1,INDEX($CV$14:$CV$25,IF(MOD(ROW(A114),12)=0,12,MOD(ROW(A114),12)),1),""),"")</f>
        <v/>
      </c>
      <c r="H124" s="227" t="str">
        <f t="array" ref="H124">IFERROR(IF($C124=1,YEAR(INDEX($CU$14:$CU$25,IF(MOD(ROW(A114),12)=0,12,MOD(ROW(A114),12)),1)),""),"")</f>
        <v/>
      </c>
      <c r="I124" s="227" t="str">
        <f t="array" ref="I124">IFERROR(IF($C124=1,INDEX($CW$14:$CW$25,IF(MOD(ROW(A114),12)=0,12,MOD(ROW(A114),12)),1),""),"")</f>
        <v/>
      </c>
      <c r="J124" s="227" t="str">
        <f t="array" ref="J124">IFERROR(IF($C124=1,INDEX(Bills!$B$6:$AB$15,B124,MATCH(INDEX($CW$14:$CW$25,IF(MOD(ROW(A114),12)=0,12,MOD(ROW(A114),12)),1),Bills!$E$5:$AB$5,0)+3),""),"")</f>
        <v/>
      </c>
      <c r="K124" s="227" t="str">
        <f t="array" ref="K124">IFERROR(IF($C124=1,IF(INDEX(Bills!$B$6:$AB$15,B124,MATCH(INDEX($CW$14:$CW$25,IF(MOD(ROW(A114),12)=0,12,MOD(ROW(A114),12)),1),Bills!$E$5:$AB$5,0)+4)=$DM$13,"Paid","Unpaid"),""),"")</f>
        <v/>
      </c>
      <c r="L124" s="12" t="str">
        <f t="shared" si="16"/>
        <v/>
      </c>
      <c r="M124" s="12" t="str">
        <f t="shared" si="18"/>
        <v/>
      </c>
      <c r="N124" s="228" t="str">
        <f t="shared" si="17"/>
        <v/>
      </c>
      <c r="O124" s="12" t="str">
        <f>IFERROR(IF(C124&lt;&gt;1,"",IF(Menu!$I$13="",IF(OR(Calendar!$I$7="",Calendar!$I$7=$CM$17),E124,IF(Calendar!$I$7=$CM$18,E124 &amp; " - " &amp;J124,D124 &amp; " - " &amp;J124)),IF(OR(Calendar!$I$7="",Calendar!$I$7=$CM$17),E124,IF(Calendar!$I$7=$CM$18,E124 &amp; " - " &amp;Menu!$I$13 &amp;J124,D124 &amp; " - " &amp;Menu!$I$13  &amp;J124)))),"")</f>
        <v/>
      </c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79">
        <f>IF(OR(Dashboard!$D$7="",Dashboard!$D$7="ALL"),1,IF(Dashboard!$D$7=I124,1,0))</f>
        <v>1</v>
      </c>
      <c r="CF124" s="80">
        <f>IF(OR(Dashboard!$G$7="",Dashboard!$G$7="ALL"),1,IF(Dashboard!$G$7=Calc!D124,1,0))</f>
        <v>1</v>
      </c>
      <c r="CG124" s="14">
        <f t="shared" si="19"/>
        <v>1</v>
      </c>
      <c r="CH124" s="79">
        <f>IF(OR(Calendar!$I$5="",Calendar!$I$5="ALL"),1,IF(Calendar!$I$5=Calc!D124,1,0))</f>
        <v>1</v>
      </c>
      <c r="CI124" s="11"/>
      <c r="CJ124" s="12">
        <v>4</v>
      </c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</row>
    <row r="125" spans="2:115" ht="15" customHeight="1" x14ac:dyDescent="0.25">
      <c r="B125" s="59">
        <v>10</v>
      </c>
      <c r="C125" s="59">
        <f>IFERROR(IF(INDEX(Bills!$C$6:$C$15,B125,1)="",0,1),"")</f>
        <v>0</v>
      </c>
      <c r="D125" s="227" t="str">
        <f>IFERROR(IF($C125=1,INDEX(Bills!$B$6:$AB$15,$B125,D$9),""),"")</f>
        <v/>
      </c>
      <c r="E125" s="227" t="str">
        <f>IFERROR(IF($C125=1,INDEX(Bills!$B$6:$AB$15,$B125,E$9),""),"")</f>
        <v/>
      </c>
      <c r="F125" s="227" t="str">
        <f t="array" ref="F125">IFERROR(IF($C125=1, INDEX($DG$13:$DG$43, MATCH(INDEX(Bills!$B$6:$AB$15, $B125, F$9), $DF$13:$DF$43, 0)), ""), "")</f>
        <v/>
      </c>
      <c r="G125" s="227" t="str">
        <f t="array" ref="G125">IFERROR(IF($C125=1,INDEX($CV$14:$CV$25,IF(MOD(ROW(A115),12)=0,12,MOD(ROW(A115),12)),1),""),"")</f>
        <v/>
      </c>
      <c r="H125" s="227" t="str">
        <f t="array" ref="H125">IFERROR(IF($C125=1,YEAR(INDEX($CU$14:$CU$25,IF(MOD(ROW(A115),12)=0,12,MOD(ROW(A115),12)),1)),""),"")</f>
        <v/>
      </c>
      <c r="I125" s="227" t="str">
        <f t="array" ref="I125">IFERROR(IF($C125=1,INDEX($CW$14:$CW$25,IF(MOD(ROW(A115),12)=0,12,MOD(ROW(A115),12)),1),""),"")</f>
        <v/>
      </c>
      <c r="J125" s="227" t="str">
        <f t="array" ref="J125">IFERROR(IF($C125=1,INDEX(Bills!$B$6:$AB$15,B125,MATCH(INDEX($CW$14:$CW$25,IF(MOD(ROW(A115),12)=0,12,MOD(ROW(A115),12)),1),Bills!$E$5:$AB$5,0)+3),""),"")</f>
        <v/>
      </c>
      <c r="K125" s="227" t="str">
        <f t="array" ref="K125">IFERROR(IF($C125=1,IF(INDEX(Bills!$B$6:$AB$15,B125,MATCH(INDEX($CW$14:$CW$25,IF(MOD(ROW(A115),12)=0,12,MOD(ROW(A115),12)),1),Bills!$E$5:$AB$5,0)+4)=$DM$13,"Paid","Unpaid"),""),"")</f>
        <v/>
      </c>
      <c r="L125" s="12" t="str">
        <f t="shared" si="16"/>
        <v/>
      </c>
      <c r="M125" s="12" t="str">
        <f t="shared" si="18"/>
        <v/>
      </c>
      <c r="N125" s="228" t="str">
        <f t="shared" si="17"/>
        <v/>
      </c>
      <c r="O125" s="12" t="str">
        <f>IFERROR(IF(C125&lt;&gt;1,"",IF(Menu!$I$13="",IF(OR(Calendar!$I$7="",Calendar!$I$7=$CM$17),E125,IF(Calendar!$I$7=$CM$18,E125 &amp; " - " &amp;J125,D125 &amp; " - " &amp;J125)),IF(OR(Calendar!$I$7="",Calendar!$I$7=$CM$17),E125,IF(Calendar!$I$7=$CM$18,E125 &amp; " - " &amp;Menu!$I$13 &amp;J125,D125 &amp; " - " &amp;Menu!$I$13  &amp;J125)))),"")</f>
        <v/>
      </c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79">
        <f>IF(OR(Dashboard!$D$7="",Dashboard!$D$7="ALL"),1,IF(Dashboard!$D$7=I125,1,0))</f>
        <v>1</v>
      </c>
      <c r="CF125" s="80">
        <f>IF(OR(Dashboard!$G$7="",Dashboard!$G$7="ALL"),1,IF(Dashboard!$G$7=Calc!D125,1,0))</f>
        <v>1</v>
      </c>
      <c r="CG125" s="14">
        <f t="shared" si="19"/>
        <v>1</v>
      </c>
      <c r="CH125" s="79">
        <f>IF(OR(Calendar!$I$5="",Calendar!$I$5="ALL"),1,IF(Calendar!$I$5=Calc!D125,1,0))</f>
        <v>1</v>
      </c>
      <c r="CI125" s="11"/>
      <c r="CJ125" s="12">
        <v>5</v>
      </c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</row>
    <row r="126" spans="2:115" ht="15" customHeight="1" x14ac:dyDescent="0.25">
      <c r="B126" s="59">
        <v>10</v>
      </c>
      <c r="C126" s="59">
        <f>IFERROR(IF(INDEX(Bills!$C$6:$C$15,B126,1)="",0,1),"")</f>
        <v>0</v>
      </c>
      <c r="D126" s="227" t="str">
        <f>IFERROR(IF($C126=1,INDEX(Bills!$B$6:$AB$15,$B126,D$9),""),"")</f>
        <v/>
      </c>
      <c r="E126" s="227" t="str">
        <f>IFERROR(IF($C126=1,INDEX(Bills!$B$6:$AB$15,$B126,E$9),""),"")</f>
        <v/>
      </c>
      <c r="F126" s="227" t="str">
        <f t="array" ref="F126">IFERROR(IF($C126=1, INDEX($DG$13:$DG$43, MATCH(INDEX(Bills!$B$6:$AB$15, $B126, F$9), $DF$13:$DF$43, 0)), ""), "")</f>
        <v/>
      </c>
      <c r="G126" s="227" t="str">
        <f t="array" ref="G126">IFERROR(IF($C126=1,INDEX($CV$14:$CV$25,IF(MOD(ROW(A116),12)=0,12,MOD(ROW(A116),12)),1),""),"")</f>
        <v/>
      </c>
      <c r="H126" s="227" t="str">
        <f t="array" ref="H126">IFERROR(IF($C126=1,YEAR(INDEX($CU$14:$CU$25,IF(MOD(ROW(A116),12)=0,12,MOD(ROW(A116),12)),1)),""),"")</f>
        <v/>
      </c>
      <c r="I126" s="227" t="str">
        <f t="array" ref="I126">IFERROR(IF($C126=1,INDEX($CW$14:$CW$25,IF(MOD(ROW(A116),12)=0,12,MOD(ROW(A116),12)),1),""),"")</f>
        <v/>
      </c>
      <c r="J126" s="227" t="str">
        <f t="array" ref="J126">IFERROR(IF($C126=1,INDEX(Bills!$B$6:$AB$15,B126,MATCH(INDEX($CW$14:$CW$25,IF(MOD(ROW(A116),12)=0,12,MOD(ROW(A116),12)),1),Bills!$E$5:$AB$5,0)+3),""),"")</f>
        <v/>
      </c>
      <c r="K126" s="227" t="str">
        <f t="array" ref="K126">IFERROR(IF($C126=1,IF(INDEX(Bills!$B$6:$AB$15,B126,MATCH(INDEX($CW$14:$CW$25,IF(MOD(ROW(A116),12)=0,12,MOD(ROW(A116),12)),1),Bills!$E$5:$AB$5,0)+4)=$DM$13,"Paid","Unpaid"),""),"")</f>
        <v/>
      </c>
      <c r="L126" s="12" t="str">
        <f t="shared" si="16"/>
        <v/>
      </c>
      <c r="M126" s="12" t="str">
        <f t="shared" si="18"/>
        <v/>
      </c>
      <c r="N126" s="228" t="str">
        <f t="shared" si="17"/>
        <v/>
      </c>
      <c r="O126" s="12" t="str">
        <f>IFERROR(IF(C126&lt;&gt;1,"",IF(Menu!$I$13="",IF(OR(Calendar!$I$7="",Calendar!$I$7=$CM$17),E126,IF(Calendar!$I$7=$CM$18,E126 &amp; " - " &amp;J126,D126 &amp; " - " &amp;J126)),IF(OR(Calendar!$I$7="",Calendar!$I$7=$CM$17),E126,IF(Calendar!$I$7=$CM$18,E126 &amp; " - " &amp;Menu!$I$13 &amp;J126,D126 &amp; " - " &amp;Menu!$I$13  &amp;J126)))),"")</f>
        <v/>
      </c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79">
        <f>IF(OR(Dashboard!$D$7="",Dashboard!$D$7="ALL"),1,IF(Dashboard!$D$7=I126,1,0))</f>
        <v>1</v>
      </c>
      <c r="CF126" s="80">
        <f>IF(OR(Dashboard!$G$7="",Dashboard!$G$7="ALL"),1,IF(Dashboard!$G$7=Calc!D126,1,0))</f>
        <v>1</v>
      </c>
      <c r="CG126" s="14">
        <f t="shared" si="19"/>
        <v>1</v>
      </c>
      <c r="CH126" s="79">
        <f>IF(OR(Calendar!$I$5="",Calendar!$I$5="ALL"),1,IF(Calendar!$I$5=Calc!D126,1,0))</f>
        <v>1</v>
      </c>
      <c r="CI126" s="11"/>
      <c r="CJ126" s="12">
        <v>6</v>
      </c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</row>
    <row r="127" spans="2:115" ht="15" customHeight="1" x14ac:dyDescent="0.25">
      <c r="B127" s="59">
        <v>10</v>
      </c>
      <c r="C127" s="59">
        <f>IFERROR(IF(INDEX(Bills!$C$6:$C$15,B127,1)="",0,1),"")</f>
        <v>0</v>
      </c>
      <c r="D127" s="227" t="str">
        <f>IFERROR(IF($C127=1,INDEX(Bills!$B$6:$AB$15,$B127,D$9),""),"")</f>
        <v/>
      </c>
      <c r="E127" s="227" t="str">
        <f>IFERROR(IF($C127=1,INDEX(Bills!$B$6:$AB$15,$B127,E$9),""),"")</f>
        <v/>
      </c>
      <c r="F127" s="227" t="str">
        <f t="array" ref="F127">IFERROR(IF($C127=1, INDEX($DG$13:$DG$43, MATCH(INDEX(Bills!$B$6:$AB$15, $B127, F$9), $DF$13:$DF$43, 0)), ""), "")</f>
        <v/>
      </c>
      <c r="G127" s="227" t="str">
        <f t="array" ref="G127">IFERROR(IF($C127=1,INDEX($CV$14:$CV$25,IF(MOD(ROW(A117),12)=0,12,MOD(ROW(A117),12)),1),""),"")</f>
        <v/>
      </c>
      <c r="H127" s="227" t="str">
        <f t="array" ref="H127">IFERROR(IF($C127=1,YEAR(INDEX($CU$14:$CU$25,IF(MOD(ROW(A117),12)=0,12,MOD(ROW(A117),12)),1)),""),"")</f>
        <v/>
      </c>
      <c r="I127" s="227" t="str">
        <f t="array" ref="I127">IFERROR(IF($C127=1,INDEX($CW$14:$CW$25,IF(MOD(ROW(A117),12)=0,12,MOD(ROW(A117),12)),1),""),"")</f>
        <v/>
      </c>
      <c r="J127" s="227" t="str">
        <f t="array" ref="J127">IFERROR(IF($C127=1,INDEX(Bills!$B$6:$AB$15,B127,MATCH(INDEX($CW$14:$CW$25,IF(MOD(ROW(A117),12)=0,12,MOD(ROW(A117),12)),1),Bills!$E$5:$AB$5,0)+3),""),"")</f>
        <v/>
      </c>
      <c r="K127" s="227" t="str">
        <f t="array" ref="K127">IFERROR(IF($C127=1,IF(INDEX(Bills!$B$6:$AB$15,B127,MATCH(INDEX($CW$14:$CW$25,IF(MOD(ROW(A117),12)=0,12,MOD(ROW(A117),12)),1),Bills!$E$5:$AB$5,0)+4)=$DM$13,"Paid","Unpaid"),""),"")</f>
        <v/>
      </c>
      <c r="L127" s="12" t="str">
        <f t="shared" si="16"/>
        <v/>
      </c>
      <c r="M127" s="12" t="str">
        <f t="shared" si="18"/>
        <v/>
      </c>
      <c r="N127" s="228" t="str">
        <f t="shared" si="17"/>
        <v/>
      </c>
      <c r="O127" s="12" t="str">
        <f>IFERROR(IF(C127&lt;&gt;1,"",IF(Menu!$I$13="",IF(OR(Calendar!$I$7="",Calendar!$I$7=$CM$17),E127,IF(Calendar!$I$7=$CM$18,E127 &amp; " - " &amp;J127,D127 &amp; " - " &amp;J127)),IF(OR(Calendar!$I$7="",Calendar!$I$7=$CM$17),E127,IF(Calendar!$I$7=$CM$18,E127 &amp; " - " &amp;Menu!$I$13 &amp;J127,D127 &amp; " - " &amp;Menu!$I$13  &amp;J127)))),"")</f>
        <v/>
      </c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79">
        <f>IF(OR(Dashboard!$D$7="",Dashboard!$D$7="ALL"),1,IF(Dashboard!$D$7=I127,1,0))</f>
        <v>1</v>
      </c>
      <c r="CF127" s="80">
        <f>IF(OR(Dashboard!$G$7="",Dashboard!$G$7="ALL"),1,IF(Dashboard!$G$7=Calc!D127,1,0))</f>
        <v>1</v>
      </c>
      <c r="CG127" s="14">
        <f t="shared" si="19"/>
        <v>1</v>
      </c>
      <c r="CH127" s="79">
        <f>IF(OR(Calendar!$I$5="",Calendar!$I$5="ALL"),1,IF(Calendar!$I$5=Calc!D127,1,0))</f>
        <v>1</v>
      </c>
      <c r="CI127" s="11"/>
      <c r="CJ127" s="12">
        <v>7</v>
      </c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</row>
    <row r="128" spans="2:115" ht="15" customHeight="1" x14ac:dyDescent="0.25">
      <c r="B128" s="59">
        <v>10</v>
      </c>
      <c r="C128" s="59">
        <f>IFERROR(IF(INDEX(Bills!$C$6:$C$15,B128,1)="",0,1),"")</f>
        <v>0</v>
      </c>
      <c r="D128" s="227" t="str">
        <f>IFERROR(IF($C128=1,INDEX(Bills!$B$6:$AB$15,$B128,D$9),""),"")</f>
        <v/>
      </c>
      <c r="E128" s="227" t="str">
        <f>IFERROR(IF($C128=1,INDEX(Bills!$B$6:$AB$15,$B128,E$9),""),"")</f>
        <v/>
      </c>
      <c r="F128" s="227" t="str">
        <f t="array" ref="F128">IFERROR(IF($C128=1, INDEX($DG$13:$DG$43, MATCH(INDEX(Bills!$B$6:$AB$15, $B128, F$9), $DF$13:$DF$43, 0)), ""), "")</f>
        <v/>
      </c>
      <c r="G128" s="227" t="str">
        <f t="array" ref="G128">IFERROR(IF($C128=1,INDEX($CV$14:$CV$25,IF(MOD(ROW(A118),12)=0,12,MOD(ROW(A118),12)),1),""),"")</f>
        <v/>
      </c>
      <c r="H128" s="227" t="str">
        <f t="array" ref="H128">IFERROR(IF($C128=1,YEAR(INDEX($CU$14:$CU$25,IF(MOD(ROW(A118),12)=0,12,MOD(ROW(A118),12)),1)),""),"")</f>
        <v/>
      </c>
      <c r="I128" s="227" t="str">
        <f t="array" ref="I128">IFERROR(IF($C128=1,INDEX($CW$14:$CW$25,IF(MOD(ROW(A118),12)=0,12,MOD(ROW(A118),12)),1),""),"")</f>
        <v/>
      </c>
      <c r="J128" s="227" t="str">
        <f t="array" ref="J128">IFERROR(IF($C128=1,INDEX(Bills!$B$6:$AB$15,B128,MATCH(INDEX($CW$14:$CW$25,IF(MOD(ROW(A118),12)=0,12,MOD(ROW(A118),12)),1),Bills!$E$5:$AB$5,0)+3),""),"")</f>
        <v/>
      </c>
      <c r="K128" s="227" t="str">
        <f t="array" ref="K128">IFERROR(IF($C128=1,IF(INDEX(Bills!$B$6:$AB$15,B128,MATCH(INDEX($CW$14:$CW$25,IF(MOD(ROW(A118),12)=0,12,MOD(ROW(A118),12)),1),Bills!$E$5:$AB$5,0)+4)=$DM$13,"Paid","Unpaid"),""),"")</f>
        <v/>
      </c>
      <c r="L128" s="12" t="str">
        <f t="shared" si="16"/>
        <v/>
      </c>
      <c r="M128" s="12" t="str">
        <f t="shared" si="18"/>
        <v/>
      </c>
      <c r="N128" s="228" t="str">
        <f t="shared" si="17"/>
        <v/>
      </c>
      <c r="O128" s="12" t="str">
        <f>IFERROR(IF(C128&lt;&gt;1,"",IF(Menu!$I$13="",IF(OR(Calendar!$I$7="",Calendar!$I$7=$CM$17),E128,IF(Calendar!$I$7=$CM$18,E128 &amp; " - " &amp;J128,D128 &amp; " - " &amp;J128)),IF(OR(Calendar!$I$7="",Calendar!$I$7=$CM$17),E128,IF(Calendar!$I$7=$CM$18,E128 &amp; " - " &amp;Menu!$I$13 &amp;J128,D128 &amp; " - " &amp;Menu!$I$13  &amp;J128)))),"")</f>
        <v/>
      </c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79">
        <f>IF(OR(Dashboard!$D$7="",Dashboard!$D$7="ALL"),1,IF(Dashboard!$D$7=I128,1,0))</f>
        <v>1</v>
      </c>
      <c r="CF128" s="80">
        <f>IF(OR(Dashboard!$G$7="",Dashboard!$G$7="ALL"),1,IF(Dashboard!$G$7=Calc!D128,1,0))</f>
        <v>1</v>
      </c>
      <c r="CG128" s="14">
        <f t="shared" si="19"/>
        <v>1</v>
      </c>
      <c r="CH128" s="79">
        <f>IF(OR(Calendar!$I$5="",Calendar!$I$5="ALL"),1,IF(Calendar!$I$5=Calc!D128,1,0))</f>
        <v>1</v>
      </c>
      <c r="CI128" s="11"/>
      <c r="CJ128" s="12">
        <v>8</v>
      </c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</row>
    <row r="129" spans="2:115" ht="15" customHeight="1" x14ac:dyDescent="0.25">
      <c r="B129" s="59">
        <v>10</v>
      </c>
      <c r="C129" s="59">
        <f>IFERROR(IF(INDEX(Bills!$C$6:$C$15,B129,1)="",0,1),"")</f>
        <v>0</v>
      </c>
      <c r="D129" s="227" t="str">
        <f>IFERROR(IF($C129=1,INDEX(Bills!$B$6:$AB$15,$B129,D$9),""),"")</f>
        <v/>
      </c>
      <c r="E129" s="227" t="str">
        <f>IFERROR(IF($C129=1,INDEX(Bills!$B$6:$AB$15,$B129,E$9),""),"")</f>
        <v/>
      </c>
      <c r="F129" s="227" t="str">
        <f t="array" ref="F129">IFERROR(IF($C129=1, INDEX($DG$13:$DG$43, MATCH(INDEX(Bills!$B$6:$AB$15, $B129, F$9), $DF$13:$DF$43, 0)), ""), "")</f>
        <v/>
      </c>
      <c r="G129" s="227" t="str">
        <f t="array" ref="G129">IFERROR(IF($C129=1,INDEX($CV$14:$CV$25,IF(MOD(ROW(A119),12)=0,12,MOD(ROW(A119),12)),1),""),"")</f>
        <v/>
      </c>
      <c r="H129" s="227" t="str">
        <f t="array" ref="H129">IFERROR(IF($C129=1,YEAR(INDEX($CU$14:$CU$25,IF(MOD(ROW(A119),12)=0,12,MOD(ROW(A119),12)),1)),""),"")</f>
        <v/>
      </c>
      <c r="I129" s="227" t="str">
        <f t="array" ref="I129">IFERROR(IF($C129=1,INDEX($CW$14:$CW$25,IF(MOD(ROW(A119),12)=0,12,MOD(ROW(A119),12)),1),""),"")</f>
        <v/>
      </c>
      <c r="J129" s="227" t="str">
        <f t="array" ref="J129">IFERROR(IF($C129=1,INDEX(Bills!$B$6:$AB$15,B129,MATCH(INDEX($CW$14:$CW$25,IF(MOD(ROW(A119),12)=0,12,MOD(ROW(A119),12)),1),Bills!$E$5:$AB$5,0)+3),""),"")</f>
        <v/>
      </c>
      <c r="K129" s="227" t="str">
        <f t="array" ref="K129">IFERROR(IF($C129=1,IF(INDEX(Bills!$B$6:$AB$15,B129,MATCH(INDEX($CW$14:$CW$25,IF(MOD(ROW(A119),12)=0,12,MOD(ROW(A119),12)),1),Bills!$E$5:$AB$5,0)+4)=$DM$13,"Paid","Unpaid"),""),"")</f>
        <v/>
      </c>
      <c r="L129" s="12" t="str">
        <f t="shared" si="16"/>
        <v/>
      </c>
      <c r="M129" s="12" t="str">
        <f t="shared" si="18"/>
        <v/>
      </c>
      <c r="N129" s="228" t="str">
        <f t="shared" si="17"/>
        <v/>
      </c>
      <c r="O129" s="12" t="str">
        <f>IFERROR(IF(C129&lt;&gt;1,"",IF(Menu!$I$13="",IF(OR(Calendar!$I$7="",Calendar!$I$7=$CM$17),E129,IF(Calendar!$I$7=$CM$18,E129 &amp; " - " &amp;J129,D129 &amp; " - " &amp;J129)),IF(OR(Calendar!$I$7="",Calendar!$I$7=$CM$17),E129,IF(Calendar!$I$7=$CM$18,E129 &amp; " - " &amp;Menu!$I$13 &amp;J129,D129 &amp; " - " &amp;Menu!$I$13  &amp;J129)))),"")</f>
        <v/>
      </c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79">
        <f>IF(OR(Dashboard!$D$7="",Dashboard!$D$7="ALL"),1,IF(Dashboard!$D$7=I129,1,0))</f>
        <v>1</v>
      </c>
      <c r="CF129" s="80">
        <f>IF(OR(Dashboard!$G$7="",Dashboard!$G$7="ALL"),1,IF(Dashboard!$G$7=Calc!D129,1,0))</f>
        <v>1</v>
      </c>
      <c r="CG129" s="14">
        <f t="shared" si="19"/>
        <v>1</v>
      </c>
      <c r="CH129" s="79">
        <f>IF(OR(Calendar!$I$5="",Calendar!$I$5="ALL"),1,IF(Calendar!$I$5=Calc!D129,1,0))</f>
        <v>1</v>
      </c>
      <c r="CI129" s="11"/>
      <c r="CJ129" s="12">
        <v>9</v>
      </c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</row>
    <row r="130" spans="2:115" ht="15" customHeight="1" x14ac:dyDescent="0.25">
      <c r="B130" s="59">
        <v>10</v>
      </c>
      <c r="C130" s="59">
        <f>IFERROR(IF(INDEX(Bills!$C$6:$C$15,B130,1)="",0,1),"")</f>
        <v>0</v>
      </c>
      <c r="D130" s="14" t="str">
        <f>IFERROR(IF($C130=1,INDEX(Bills!$B$6:$AB$15,$B130,D$9),""),"")</f>
        <v/>
      </c>
      <c r="E130" s="14" t="str">
        <f>IFERROR(IF($C130=1,INDEX(Bills!$B$6:$AB$15,$B130,E$9),""),"")</f>
        <v/>
      </c>
      <c r="F130" s="14" t="str">
        <f t="array" ref="F130">IFERROR(IF($C130=1, INDEX($DG$13:$DG$43, MATCH(INDEX(Bills!$B$6:$AB$15, $B130, F$9), $DF$13:$DF$43, 0)), ""), "")</f>
        <v/>
      </c>
      <c r="G130" s="14" t="str">
        <f t="array" ref="G130">IFERROR(IF($C130=1,INDEX($CV$14:$CV$25,IF(MOD(ROW(A120),12)=0,12,MOD(ROW(A120),12)),1),""),"")</f>
        <v/>
      </c>
      <c r="H130" s="14" t="str">
        <f t="array" ref="H130">IFERROR(IF($C130=1,YEAR(INDEX($CU$14:$CU$25,IF(MOD(ROW(A120),12)=0,12,MOD(ROW(A120),12)),1)),""),"")</f>
        <v/>
      </c>
      <c r="I130" s="14" t="str">
        <f t="array" ref="I130">IFERROR(IF($C130=1,INDEX($CW$14:$CW$25,IF(MOD(ROW(A120),12)=0,12,MOD(ROW(A120),12)),1),""),"")</f>
        <v/>
      </c>
      <c r="J130" s="14" t="str">
        <f t="array" ref="J130">IFERROR(IF($C130=1,INDEX(Bills!$B$6:$AB$15,B130,MATCH(INDEX($CW$14:$CW$25,IF(MOD(ROW(A120),12)=0,12,MOD(ROW(A120),12)),1),Bills!$E$5:$AB$5,0)+3),""),"")</f>
        <v/>
      </c>
      <c r="K130" s="12" t="str">
        <f t="array" ref="K130">IFERROR(IF($C130=1,IF(INDEX(Bills!$B$6:$AB$15,B130,MATCH(INDEX($CW$14:$CW$25,IF(MOD(ROW(A120),12)=0,12,MOD(ROW(A120),12)),1),Bills!$E$5:$AB$5,0)+4)=$DM$13,"Paid","Unpaid"),""),"")</f>
        <v/>
      </c>
      <c r="L130" s="12" t="str">
        <f t="shared" si="16"/>
        <v/>
      </c>
      <c r="M130" s="12" t="str">
        <f t="shared" si="18"/>
        <v/>
      </c>
      <c r="N130" s="228" t="str">
        <f t="shared" si="17"/>
        <v/>
      </c>
      <c r="O130" s="12" t="str">
        <f>IFERROR(IF(C130&lt;&gt;1,"",IF(Menu!$I$13="",IF(OR(Calendar!$I$7="",Calendar!$I$7=$CM$17),E130,IF(Calendar!$I$7=$CM$18,E130 &amp; " - " &amp;J130,D130 &amp; " - " &amp;J130)),IF(OR(Calendar!$I$7="",Calendar!$I$7=$CM$17),E130,IF(Calendar!$I$7=$CM$18,E130 &amp; " - " &amp;Menu!$I$13 &amp;J130,D130 &amp; " - " &amp;Menu!$I$13  &amp;J130)))),"")</f>
        <v/>
      </c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79">
        <f>IF(OR(Dashboard!$D$7="",Dashboard!$D$7="ALL"),1,IF(Dashboard!$D$7=I130,1,0))</f>
        <v>1</v>
      </c>
      <c r="CF130" s="80">
        <f>IF(OR(Dashboard!$G$7="",Dashboard!$G$7="ALL"),1,IF(Dashboard!$G$7=Calc!D130,1,0))</f>
        <v>1</v>
      </c>
      <c r="CG130" s="14">
        <f t="shared" si="19"/>
        <v>1</v>
      </c>
      <c r="CH130" s="79">
        <f>IF(OR(Calendar!$I$5="",Calendar!$I$5="ALL"),1,IF(Calendar!$I$5=Calc!D130,1,0))</f>
        <v>1</v>
      </c>
      <c r="CI130" s="11"/>
      <c r="CJ130" s="12">
        <v>10</v>
      </c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</row>
    <row r="131" spans="2:115" ht="15" customHeight="1" x14ac:dyDescent="0.25"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I131" s="11"/>
      <c r="CJ131" s="12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</row>
    <row r="132" spans="2:115" ht="15" customHeight="1" x14ac:dyDescent="0.25"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I132" s="11"/>
      <c r="CJ132" s="233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</row>
    <row r="133" spans="2:115" ht="15" customHeight="1" x14ac:dyDescent="0.25"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I133" s="11"/>
      <c r="CJ133" s="12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</row>
    <row r="134" spans="2:115" ht="15" customHeight="1" x14ac:dyDescent="0.25"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I134" s="11"/>
      <c r="CJ134" s="12">
        <v>1</v>
      </c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</row>
    <row r="135" spans="2:115" ht="15" customHeight="1" x14ac:dyDescent="0.25"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I135" s="11"/>
      <c r="CJ135" s="12">
        <v>2</v>
      </c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</row>
    <row r="136" spans="2:115" ht="15" customHeight="1" x14ac:dyDescent="0.25"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I136" s="11"/>
      <c r="CJ136" s="12">
        <v>3</v>
      </c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</row>
    <row r="137" spans="2:115" ht="15" customHeight="1" x14ac:dyDescent="0.25"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I137" s="11"/>
      <c r="CJ137" s="12">
        <v>4</v>
      </c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</row>
    <row r="138" spans="2:115" ht="15" customHeight="1" x14ac:dyDescent="0.25"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I138" s="11"/>
      <c r="CJ138" s="12">
        <v>5</v>
      </c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</row>
    <row r="139" spans="2:115" ht="15" customHeight="1" x14ac:dyDescent="0.25"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I139" s="11"/>
      <c r="CJ139" s="12">
        <v>6</v>
      </c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</row>
    <row r="140" spans="2:115" ht="15" customHeight="1" x14ac:dyDescent="0.25"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I140" s="11"/>
      <c r="CJ140" s="12">
        <v>7</v>
      </c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</row>
    <row r="141" spans="2:115" ht="15" customHeight="1" x14ac:dyDescent="0.25"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I141" s="11"/>
      <c r="CJ141" s="12">
        <v>8</v>
      </c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</row>
    <row r="142" spans="2:115" ht="15" customHeight="1" x14ac:dyDescent="0.25"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I142" s="11"/>
      <c r="CJ142" s="12">
        <v>9</v>
      </c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</row>
    <row r="143" spans="2:115" ht="15" customHeight="1" x14ac:dyDescent="0.25"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I143" s="11"/>
      <c r="CJ143" s="12">
        <v>10</v>
      </c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</row>
    <row r="144" spans="2:115" ht="15" customHeight="1" x14ac:dyDescent="0.25"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I144" s="11"/>
      <c r="CJ144" s="12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</row>
    <row r="145" spans="16:115" ht="15" customHeight="1" x14ac:dyDescent="0.25"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I145" s="11"/>
      <c r="CJ145" s="233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</row>
    <row r="146" spans="16:115" ht="15" customHeight="1" x14ac:dyDescent="0.25"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I146" s="11"/>
      <c r="CJ146" s="12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</row>
    <row r="147" spans="16:115" ht="15" customHeight="1" x14ac:dyDescent="0.25"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I147" s="11"/>
      <c r="CJ147" s="12">
        <v>1</v>
      </c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</row>
    <row r="148" spans="16:115" ht="15" customHeight="1" x14ac:dyDescent="0.25"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I148" s="11"/>
      <c r="CJ148" s="12">
        <v>2</v>
      </c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</row>
    <row r="149" spans="16:115" ht="15" customHeight="1" x14ac:dyDescent="0.25"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I149" s="11"/>
      <c r="CJ149" s="12">
        <v>3</v>
      </c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</row>
    <row r="150" spans="16:115" ht="15" customHeight="1" x14ac:dyDescent="0.25"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I150" s="11"/>
      <c r="CJ150" s="12">
        <v>4</v>
      </c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</row>
    <row r="151" spans="16:115" ht="15" customHeight="1" x14ac:dyDescent="0.25"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I151" s="11"/>
      <c r="CJ151" s="12">
        <v>5</v>
      </c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</row>
    <row r="152" spans="16:115" ht="15" customHeight="1" x14ac:dyDescent="0.25"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I152" s="11"/>
      <c r="CJ152" s="12">
        <v>6</v>
      </c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</row>
    <row r="153" spans="16:115" ht="15" customHeight="1" x14ac:dyDescent="0.25"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I153" s="11"/>
      <c r="CJ153" s="12">
        <v>7</v>
      </c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</row>
    <row r="154" spans="16:115" ht="15" customHeight="1" x14ac:dyDescent="0.25"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I154" s="11"/>
      <c r="CJ154" s="12">
        <v>8</v>
      </c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</row>
    <row r="155" spans="16:115" ht="15" customHeight="1" x14ac:dyDescent="0.25"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I155" s="11"/>
      <c r="CJ155" s="12">
        <v>9</v>
      </c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</row>
    <row r="156" spans="16:115" ht="15" customHeight="1" x14ac:dyDescent="0.25"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I156" s="11"/>
      <c r="CJ156" s="12">
        <v>10</v>
      </c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</row>
    <row r="157" spans="16:115" ht="15" customHeight="1" x14ac:dyDescent="0.25"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I157" s="11"/>
      <c r="CJ157" s="12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</row>
    <row r="158" spans="16:115" ht="15" customHeight="1" x14ac:dyDescent="0.25"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I158" s="11"/>
      <c r="CJ158" s="233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</row>
    <row r="159" spans="16:115" ht="15" customHeight="1" x14ac:dyDescent="0.25"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I159" s="11"/>
      <c r="CJ159" s="12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</row>
    <row r="160" spans="16:115" ht="15" customHeight="1" x14ac:dyDescent="0.25"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I160" s="11"/>
      <c r="CJ160" s="12">
        <v>1</v>
      </c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</row>
    <row r="161" spans="16:115" ht="15" customHeight="1" x14ac:dyDescent="0.25"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I161" s="11"/>
      <c r="CJ161" s="12">
        <v>2</v>
      </c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</row>
    <row r="162" spans="16:115" ht="15" customHeight="1" x14ac:dyDescent="0.25"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I162" s="11"/>
      <c r="CJ162" s="12">
        <v>3</v>
      </c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</row>
    <row r="163" spans="16:115" ht="15" customHeight="1" x14ac:dyDescent="0.25"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I163" s="11"/>
      <c r="CJ163" s="12">
        <v>4</v>
      </c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</row>
    <row r="164" spans="16:115" ht="15" customHeight="1" x14ac:dyDescent="0.25"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I164" s="11"/>
      <c r="CJ164" s="12">
        <v>5</v>
      </c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</row>
    <row r="165" spans="16:115" ht="15" customHeight="1" x14ac:dyDescent="0.25"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I165" s="11"/>
      <c r="CJ165" s="12">
        <v>6</v>
      </c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</row>
    <row r="166" spans="16:115" ht="15" customHeight="1" x14ac:dyDescent="0.25"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I166" s="11"/>
      <c r="CJ166" s="12">
        <v>7</v>
      </c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</row>
    <row r="167" spans="16:115" ht="15" customHeight="1" x14ac:dyDescent="0.25"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I167" s="11"/>
      <c r="CJ167" s="12">
        <v>8</v>
      </c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</row>
    <row r="168" spans="16:115" ht="15" customHeight="1" x14ac:dyDescent="0.25"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I168" s="11"/>
      <c r="CJ168" s="12">
        <v>9</v>
      </c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</row>
    <row r="169" spans="16:115" ht="15" customHeight="1" x14ac:dyDescent="0.25"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I169" s="11"/>
      <c r="CJ169" s="12">
        <v>10</v>
      </c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</row>
    <row r="170" spans="16:115" ht="15" customHeight="1" x14ac:dyDescent="0.25"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</row>
    <row r="171" spans="16:115" ht="15" customHeight="1" x14ac:dyDescent="0.25"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I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</row>
    <row r="172" spans="16:115" ht="15" customHeight="1" x14ac:dyDescent="0.25"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</row>
    <row r="173" spans="16:115" ht="15" customHeight="1" x14ac:dyDescent="0.25"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</row>
    <row r="174" spans="16:115" ht="15" customHeight="1" x14ac:dyDescent="0.25"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</row>
    <row r="175" spans="16:115" ht="15" customHeight="1" x14ac:dyDescent="0.25"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</row>
    <row r="176" spans="16:115" ht="15" customHeight="1" x14ac:dyDescent="0.25"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</row>
    <row r="177" spans="16:115" ht="15" customHeight="1" x14ac:dyDescent="0.25"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</row>
    <row r="178" spans="16:115" ht="15" customHeight="1" x14ac:dyDescent="0.25"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</row>
    <row r="179" spans="16:115" ht="15" customHeight="1" x14ac:dyDescent="0.25"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</row>
    <row r="180" spans="16:115" ht="15" customHeight="1" x14ac:dyDescent="0.25"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</row>
    <row r="181" spans="16:115" ht="15" customHeight="1" x14ac:dyDescent="0.25"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</row>
    <row r="182" spans="16:115" ht="15" customHeight="1" x14ac:dyDescent="0.25"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</row>
    <row r="183" spans="16:115" ht="15" customHeight="1" x14ac:dyDescent="0.25"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</row>
    <row r="184" spans="16:115" ht="15" customHeight="1" x14ac:dyDescent="0.25"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</row>
    <row r="185" spans="16:115" ht="15" customHeight="1" x14ac:dyDescent="0.25"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</row>
    <row r="186" spans="16:115" ht="15" customHeight="1" x14ac:dyDescent="0.25"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</row>
    <row r="187" spans="16:115" ht="15" customHeight="1" x14ac:dyDescent="0.25"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</row>
    <row r="188" spans="16:115" ht="15" customHeight="1" x14ac:dyDescent="0.25"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</row>
    <row r="189" spans="16:115" ht="15" customHeight="1" x14ac:dyDescent="0.25"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</row>
    <row r="190" spans="16:115" ht="15" customHeight="1" x14ac:dyDescent="0.25"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</row>
    <row r="191" spans="16:115" ht="15" customHeight="1" x14ac:dyDescent="0.25"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</row>
    <row r="192" spans="16:115" ht="15" customHeight="1" x14ac:dyDescent="0.25"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</row>
    <row r="193" spans="16:115" ht="15" customHeight="1" x14ac:dyDescent="0.25"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</row>
    <row r="194" spans="16:115" ht="15" customHeight="1" x14ac:dyDescent="0.25"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</row>
    <row r="195" spans="16:115" ht="15" customHeight="1" x14ac:dyDescent="0.25"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</row>
    <row r="196" spans="16:115" ht="15" customHeight="1" x14ac:dyDescent="0.25"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</row>
    <row r="197" spans="16:115" ht="15" customHeight="1" x14ac:dyDescent="0.25"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</row>
    <row r="198" spans="16:115" ht="15" customHeight="1" x14ac:dyDescent="0.25"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</row>
    <row r="199" spans="16:115" ht="15" customHeight="1" x14ac:dyDescent="0.25"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</row>
    <row r="200" spans="16:115" ht="15" customHeight="1" x14ac:dyDescent="0.25"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</row>
    <row r="201" spans="16:115" ht="15" customHeight="1" x14ac:dyDescent="0.25"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</row>
    <row r="202" spans="16:115" ht="15" customHeight="1" x14ac:dyDescent="0.25"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</row>
    <row r="203" spans="16:115" ht="15" customHeight="1" x14ac:dyDescent="0.25"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</row>
    <row r="204" spans="16:115" ht="15" customHeight="1" x14ac:dyDescent="0.25"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</row>
    <row r="205" spans="16:115" ht="15" customHeight="1" x14ac:dyDescent="0.25"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</row>
    <row r="206" spans="16:115" ht="15" customHeight="1" x14ac:dyDescent="0.25"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</row>
    <row r="207" spans="16:115" ht="15" customHeight="1" x14ac:dyDescent="0.25"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</row>
    <row r="208" spans="16:115" ht="15" customHeight="1" x14ac:dyDescent="0.25"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</row>
    <row r="209" spans="16:115" ht="15" customHeight="1" x14ac:dyDescent="0.25"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</row>
    <row r="210" spans="16:115" ht="15" customHeight="1" x14ac:dyDescent="0.25"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</row>
    <row r="211" spans="16:115" ht="15" customHeight="1" x14ac:dyDescent="0.25"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</row>
    <row r="212" spans="16:115" ht="15" customHeight="1" x14ac:dyDescent="0.25"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</row>
    <row r="213" spans="16:115" ht="15" customHeight="1" x14ac:dyDescent="0.25"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</row>
    <row r="214" spans="16:115" ht="15" customHeight="1" x14ac:dyDescent="0.25"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</row>
    <row r="215" spans="16:115" ht="15" customHeight="1" x14ac:dyDescent="0.25"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</row>
    <row r="216" spans="16:115" ht="15" customHeight="1" x14ac:dyDescent="0.25"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</row>
    <row r="217" spans="16:115" ht="15" customHeight="1" x14ac:dyDescent="0.25"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</row>
    <row r="218" spans="16:115" ht="15" customHeight="1" x14ac:dyDescent="0.25"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</row>
    <row r="219" spans="16:115" ht="15" customHeight="1" x14ac:dyDescent="0.25"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</row>
    <row r="220" spans="16:115" ht="15" customHeight="1" x14ac:dyDescent="0.25"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</row>
    <row r="221" spans="16:115" ht="15" customHeight="1" x14ac:dyDescent="0.25"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</row>
    <row r="222" spans="16:115" ht="15" customHeight="1" x14ac:dyDescent="0.25"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</row>
    <row r="223" spans="16:115" ht="15" customHeight="1" x14ac:dyDescent="0.25"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</row>
    <row r="224" spans="16:115" ht="15" customHeight="1" x14ac:dyDescent="0.25"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</row>
    <row r="225" spans="16:115" ht="15" customHeight="1" x14ac:dyDescent="0.25"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</row>
    <row r="226" spans="16:115" ht="15" customHeight="1" x14ac:dyDescent="0.25"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</row>
    <row r="227" spans="16:115" ht="15" customHeight="1" x14ac:dyDescent="0.25"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</row>
    <row r="228" spans="16:115" ht="15" customHeight="1" x14ac:dyDescent="0.25"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</row>
    <row r="229" spans="16:115" ht="15" customHeight="1" x14ac:dyDescent="0.25"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</row>
    <row r="230" spans="16:115" ht="15" customHeight="1" x14ac:dyDescent="0.25"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</row>
    <row r="231" spans="16:115" ht="15" customHeight="1" x14ac:dyDescent="0.25"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</row>
    <row r="232" spans="16:115" ht="15" customHeight="1" x14ac:dyDescent="0.25"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</row>
    <row r="233" spans="16:115" ht="15" customHeight="1" x14ac:dyDescent="0.25"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</row>
    <row r="234" spans="16:115" ht="15" customHeight="1" x14ac:dyDescent="0.25"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</row>
    <row r="235" spans="16:115" ht="15" customHeight="1" x14ac:dyDescent="0.25"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</row>
    <row r="236" spans="16:115" ht="15" customHeight="1" x14ac:dyDescent="0.25"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</row>
    <row r="237" spans="16:115" ht="15" customHeight="1" x14ac:dyDescent="0.25"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</row>
    <row r="238" spans="16:115" ht="15" customHeight="1" x14ac:dyDescent="0.25"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</row>
    <row r="239" spans="16:115" ht="15" customHeight="1" x14ac:dyDescent="0.25"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</row>
    <row r="240" spans="16:115" ht="15" customHeight="1" x14ac:dyDescent="0.25"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</row>
    <row r="241" spans="16:115" ht="15" customHeight="1" x14ac:dyDescent="0.25"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</row>
    <row r="242" spans="16:115" ht="15" customHeight="1" x14ac:dyDescent="0.25"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</row>
    <row r="243" spans="16:115" ht="15" customHeight="1" x14ac:dyDescent="0.25"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</row>
    <row r="244" spans="16:115" ht="15" customHeight="1" x14ac:dyDescent="0.25"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</row>
    <row r="245" spans="16:115" ht="15" customHeight="1" x14ac:dyDescent="0.25"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</row>
    <row r="246" spans="16:115" ht="15" customHeight="1" x14ac:dyDescent="0.25"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</row>
    <row r="247" spans="16:115" ht="15" customHeight="1" x14ac:dyDescent="0.25"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</row>
    <row r="248" spans="16:115" ht="15" customHeight="1" x14ac:dyDescent="0.25"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</row>
    <row r="249" spans="16:115" ht="15" customHeight="1" x14ac:dyDescent="0.25"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</row>
    <row r="250" spans="16:115" ht="15" customHeight="1" x14ac:dyDescent="0.25"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</row>
    <row r="251" spans="16:115" ht="15" customHeight="1" x14ac:dyDescent="0.25"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</row>
    <row r="252" spans="16:115" ht="15" customHeight="1" x14ac:dyDescent="0.25"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</row>
    <row r="253" spans="16:115" ht="15" customHeight="1" x14ac:dyDescent="0.25"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</row>
    <row r="254" spans="16:115" ht="15" customHeight="1" x14ac:dyDescent="0.25"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</row>
    <row r="255" spans="16:115" ht="15" customHeight="1" x14ac:dyDescent="0.25"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</row>
    <row r="256" spans="16:115" ht="15" customHeight="1" x14ac:dyDescent="0.25"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</row>
    <row r="257" spans="16:115" ht="15" customHeight="1" x14ac:dyDescent="0.25"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</row>
    <row r="258" spans="16:115" ht="15" customHeight="1" x14ac:dyDescent="0.25"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</row>
    <row r="259" spans="16:115" ht="15" customHeight="1" x14ac:dyDescent="0.25"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</row>
    <row r="260" spans="16:115" ht="15" customHeight="1" x14ac:dyDescent="0.25"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</row>
    <row r="261" spans="16:115" ht="15" customHeight="1" x14ac:dyDescent="0.25"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</row>
    <row r="262" spans="16:115" ht="15" customHeight="1" x14ac:dyDescent="0.25"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</row>
    <row r="263" spans="16:115" ht="15" customHeight="1" x14ac:dyDescent="0.25"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</row>
    <row r="264" spans="16:115" ht="15" customHeight="1" x14ac:dyDescent="0.25"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</row>
    <row r="265" spans="16:115" ht="15" customHeight="1" x14ac:dyDescent="0.25"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</row>
    <row r="266" spans="16:115" ht="15" customHeight="1" x14ac:dyDescent="0.25"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</row>
    <row r="267" spans="16:115" ht="15" customHeight="1" x14ac:dyDescent="0.25"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</row>
    <row r="268" spans="16:115" ht="15" customHeight="1" x14ac:dyDescent="0.25"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  <c r="DF268" s="11"/>
      <c r="DG268" s="11"/>
      <c r="DH268" s="11"/>
      <c r="DI268" s="11"/>
      <c r="DJ268" s="11"/>
      <c r="DK268" s="11"/>
    </row>
    <row r="269" spans="16:115" ht="15" customHeight="1" x14ac:dyDescent="0.25"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</row>
    <row r="270" spans="16:115" ht="15" customHeight="1" x14ac:dyDescent="0.25"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  <c r="DF270" s="11"/>
      <c r="DG270" s="11"/>
      <c r="DH270" s="11"/>
      <c r="DI270" s="11"/>
      <c r="DJ270" s="11"/>
      <c r="DK270" s="11"/>
    </row>
    <row r="271" spans="16:115" ht="15" customHeight="1" x14ac:dyDescent="0.25"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</row>
    <row r="272" spans="16:115" ht="15" customHeight="1" x14ac:dyDescent="0.25"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</row>
    <row r="273" spans="16:115" ht="15" customHeight="1" x14ac:dyDescent="0.25"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  <c r="DF273" s="11"/>
      <c r="DG273" s="11"/>
      <c r="DH273" s="11"/>
      <c r="DI273" s="11"/>
      <c r="DJ273" s="11"/>
      <c r="DK273" s="11"/>
    </row>
    <row r="274" spans="16:115" ht="15" customHeight="1" x14ac:dyDescent="0.25"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  <c r="DF274" s="11"/>
      <c r="DG274" s="11"/>
      <c r="DH274" s="11"/>
      <c r="DI274" s="11"/>
      <c r="DJ274" s="11"/>
      <c r="DK274" s="11"/>
    </row>
    <row r="275" spans="16:115" ht="15" customHeight="1" x14ac:dyDescent="0.25"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  <c r="DF275" s="11"/>
      <c r="DG275" s="11"/>
      <c r="DH275" s="11"/>
      <c r="DI275" s="11"/>
      <c r="DJ275" s="11"/>
      <c r="DK275" s="11"/>
    </row>
    <row r="276" spans="16:115" ht="15" customHeight="1" x14ac:dyDescent="0.25"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  <c r="DF276" s="11"/>
      <c r="DG276" s="11"/>
      <c r="DH276" s="11"/>
      <c r="DI276" s="11"/>
      <c r="DJ276" s="11"/>
      <c r="DK276" s="11"/>
    </row>
    <row r="277" spans="16:115" ht="15" customHeight="1" x14ac:dyDescent="0.25"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  <c r="DF277" s="11"/>
      <c r="DG277" s="11"/>
      <c r="DH277" s="11"/>
      <c r="DI277" s="11"/>
      <c r="DJ277" s="11"/>
      <c r="DK277" s="11"/>
    </row>
    <row r="278" spans="16:115" ht="15" customHeight="1" x14ac:dyDescent="0.25"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  <c r="DF278" s="11"/>
      <c r="DG278" s="11"/>
      <c r="DH278" s="11"/>
      <c r="DI278" s="11"/>
      <c r="DJ278" s="11"/>
      <c r="DK278" s="11"/>
    </row>
    <row r="279" spans="16:115" ht="15" customHeight="1" x14ac:dyDescent="0.25"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  <c r="DF279" s="11"/>
      <c r="DG279" s="11"/>
      <c r="DH279" s="11"/>
      <c r="DI279" s="11"/>
      <c r="DJ279" s="11"/>
      <c r="DK279" s="11"/>
    </row>
    <row r="280" spans="16:115" ht="15" customHeight="1" x14ac:dyDescent="0.25"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</row>
    <row r="281" spans="16:115" ht="15" customHeight="1" x14ac:dyDescent="0.25"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  <c r="DF281" s="11"/>
      <c r="DG281" s="11"/>
      <c r="DH281" s="11"/>
      <c r="DI281" s="11"/>
      <c r="DJ281" s="11"/>
      <c r="DK281" s="11"/>
    </row>
    <row r="282" spans="16:115" ht="15" customHeight="1" x14ac:dyDescent="0.25"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  <c r="DF282" s="11"/>
      <c r="DG282" s="11"/>
      <c r="DH282" s="11"/>
      <c r="DI282" s="11"/>
      <c r="DJ282" s="11"/>
      <c r="DK282" s="11"/>
    </row>
    <row r="283" spans="16:115" ht="15" customHeight="1" x14ac:dyDescent="0.25"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  <c r="DF283" s="11"/>
      <c r="DG283" s="11"/>
      <c r="DH283" s="11"/>
      <c r="DI283" s="11"/>
      <c r="DJ283" s="11"/>
      <c r="DK283" s="11"/>
    </row>
    <row r="284" spans="16:115" ht="15" customHeight="1" x14ac:dyDescent="0.25"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  <c r="DF284" s="11"/>
      <c r="DG284" s="11"/>
      <c r="DH284" s="11"/>
      <c r="DI284" s="11"/>
      <c r="DJ284" s="11"/>
      <c r="DK284" s="11"/>
    </row>
    <row r="285" spans="16:115" ht="15" customHeight="1" x14ac:dyDescent="0.25"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  <c r="DF285" s="11"/>
      <c r="DG285" s="11"/>
      <c r="DH285" s="11"/>
      <c r="DI285" s="11"/>
      <c r="DJ285" s="11"/>
      <c r="DK285" s="11"/>
    </row>
    <row r="286" spans="16:115" ht="15" customHeight="1" x14ac:dyDescent="0.25"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  <c r="DF286" s="11"/>
      <c r="DG286" s="11"/>
      <c r="DH286" s="11"/>
      <c r="DI286" s="11"/>
      <c r="DJ286" s="11"/>
      <c r="DK286" s="11"/>
    </row>
    <row r="287" spans="16:115" ht="15" customHeight="1" x14ac:dyDescent="0.25"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  <c r="DF287" s="11"/>
      <c r="DG287" s="11"/>
      <c r="DH287" s="11"/>
      <c r="DI287" s="11"/>
      <c r="DJ287" s="11"/>
      <c r="DK287" s="11"/>
    </row>
    <row r="288" spans="16:115" ht="15" customHeight="1" x14ac:dyDescent="0.25"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  <c r="DF288" s="11"/>
      <c r="DG288" s="11"/>
      <c r="DH288" s="11"/>
      <c r="DI288" s="11"/>
      <c r="DJ288" s="11"/>
      <c r="DK288" s="11"/>
    </row>
    <row r="289" spans="16:115" ht="15" customHeight="1" x14ac:dyDescent="0.25"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  <c r="DF289" s="11"/>
      <c r="DG289" s="11"/>
      <c r="DH289" s="11"/>
      <c r="DI289" s="11"/>
      <c r="DJ289" s="11"/>
      <c r="DK289" s="11"/>
    </row>
    <row r="290" spans="16:115" ht="15" customHeight="1" x14ac:dyDescent="0.25"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  <c r="DF290" s="11"/>
      <c r="DG290" s="11"/>
      <c r="DH290" s="11"/>
      <c r="DI290" s="11"/>
      <c r="DJ290" s="11"/>
      <c r="DK290" s="11"/>
    </row>
    <row r="291" spans="16:115" ht="15" customHeight="1" x14ac:dyDescent="0.25"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  <c r="DF291" s="11"/>
      <c r="DG291" s="11"/>
      <c r="DH291" s="11"/>
      <c r="DI291" s="11"/>
      <c r="DJ291" s="11"/>
      <c r="DK291" s="11"/>
    </row>
    <row r="292" spans="16:115" ht="15" customHeight="1" x14ac:dyDescent="0.25"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  <c r="DF292" s="11"/>
      <c r="DG292" s="11"/>
      <c r="DH292" s="11"/>
      <c r="DI292" s="11"/>
      <c r="DJ292" s="11"/>
      <c r="DK292" s="11"/>
    </row>
    <row r="293" spans="16:115" ht="15" customHeight="1" x14ac:dyDescent="0.25"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  <c r="DF293" s="11"/>
      <c r="DG293" s="11"/>
      <c r="DH293" s="11"/>
      <c r="DI293" s="11"/>
      <c r="DJ293" s="11"/>
      <c r="DK293" s="11"/>
    </row>
    <row r="294" spans="16:115" ht="15" customHeight="1" x14ac:dyDescent="0.25"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  <c r="DF294" s="11"/>
      <c r="DG294" s="11"/>
      <c r="DH294" s="11"/>
      <c r="DI294" s="11"/>
      <c r="DJ294" s="11"/>
      <c r="DK294" s="11"/>
    </row>
    <row r="295" spans="16:115" ht="15" customHeight="1" x14ac:dyDescent="0.25"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  <c r="DF295" s="11"/>
      <c r="DG295" s="11"/>
      <c r="DH295" s="11"/>
      <c r="DI295" s="11"/>
      <c r="DJ295" s="11"/>
      <c r="DK295" s="11"/>
    </row>
    <row r="296" spans="16:115" ht="15" customHeight="1" x14ac:dyDescent="0.25"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  <c r="DF296" s="11"/>
      <c r="DG296" s="11"/>
      <c r="DH296" s="11"/>
      <c r="DI296" s="11"/>
      <c r="DJ296" s="11"/>
      <c r="DK296" s="11"/>
    </row>
    <row r="297" spans="16:115" ht="15" customHeight="1" x14ac:dyDescent="0.25"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  <c r="DF297" s="11"/>
      <c r="DG297" s="11"/>
      <c r="DH297" s="11"/>
      <c r="DI297" s="11"/>
      <c r="DJ297" s="11"/>
      <c r="DK297" s="11"/>
    </row>
    <row r="298" spans="16:115" ht="15" customHeight="1" x14ac:dyDescent="0.25"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  <c r="DF298" s="11"/>
      <c r="DG298" s="11"/>
      <c r="DH298" s="11"/>
      <c r="DI298" s="11"/>
      <c r="DJ298" s="11"/>
      <c r="DK298" s="11"/>
    </row>
    <row r="299" spans="16:115" ht="15" customHeight="1" x14ac:dyDescent="0.25"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  <c r="DF299" s="11"/>
      <c r="DG299" s="11"/>
      <c r="DH299" s="11"/>
      <c r="DI299" s="11"/>
      <c r="DJ299" s="11"/>
      <c r="DK299" s="11"/>
    </row>
    <row r="300" spans="16:115" ht="15" customHeight="1" x14ac:dyDescent="0.25"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  <c r="DF300" s="11"/>
      <c r="DG300" s="11"/>
      <c r="DH300" s="11"/>
      <c r="DI300" s="11"/>
      <c r="DJ300" s="11"/>
      <c r="DK300" s="11"/>
    </row>
    <row r="301" spans="16:115" ht="15" customHeight="1" x14ac:dyDescent="0.25"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  <c r="DF301" s="11"/>
      <c r="DG301" s="11"/>
      <c r="DH301" s="11"/>
      <c r="DI301" s="11"/>
      <c r="DJ301" s="11"/>
      <c r="DK301" s="11"/>
    </row>
    <row r="302" spans="16:115" ht="15" customHeight="1" x14ac:dyDescent="0.25"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  <c r="DF302" s="11"/>
      <c r="DG302" s="11"/>
      <c r="DH302" s="11"/>
      <c r="DI302" s="11"/>
      <c r="DJ302" s="11"/>
      <c r="DK302" s="11"/>
    </row>
    <row r="303" spans="16:115" ht="15" customHeight="1" x14ac:dyDescent="0.25"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  <c r="DF303" s="11"/>
      <c r="DG303" s="11"/>
      <c r="DH303" s="11"/>
      <c r="DI303" s="11"/>
      <c r="DJ303" s="11"/>
      <c r="DK303" s="11"/>
    </row>
    <row r="304" spans="16:115" ht="15" customHeight="1" x14ac:dyDescent="0.25"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  <c r="DF304" s="11"/>
      <c r="DG304" s="11"/>
      <c r="DH304" s="11"/>
      <c r="DI304" s="11"/>
      <c r="DJ304" s="11"/>
      <c r="DK304" s="11"/>
    </row>
    <row r="305" spans="16:115" ht="15" customHeight="1" x14ac:dyDescent="0.25"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  <c r="DF305" s="11"/>
      <c r="DG305" s="11"/>
      <c r="DH305" s="11"/>
      <c r="DI305" s="11"/>
      <c r="DJ305" s="11"/>
      <c r="DK305" s="11"/>
    </row>
    <row r="306" spans="16:115" ht="15" customHeight="1" x14ac:dyDescent="0.25"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  <c r="DF306" s="11"/>
      <c r="DG306" s="11"/>
      <c r="DH306" s="11"/>
      <c r="DI306" s="11"/>
      <c r="DJ306" s="11"/>
      <c r="DK306" s="11"/>
    </row>
    <row r="307" spans="16:115" ht="15" customHeight="1" x14ac:dyDescent="0.25"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11"/>
      <c r="DJ307" s="11"/>
      <c r="DK307" s="11"/>
    </row>
    <row r="308" spans="16:115" ht="15" customHeight="1" x14ac:dyDescent="0.25"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1"/>
      <c r="DJ308" s="11"/>
      <c r="DK308" s="11"/>
    </row>
    <row r="309" spans="16:115" ht="15" customHeight="1" x14ac:dyDescent="0.25"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  <c r="DF309" s="11"/>
      <c r="DG309" s="11"/>
      <c r="DH309" s="11"/>
      <c r="DI309" s="11"/>
      <c r="DJ309" s="11"/>
      <c r="DK309" s="11"/>
    </row>
    <row r="310" spans="16:115" ht="15" customHeight="1" x14ac:dyDescent="0.25"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  <c r="DF310" s="11"/>
      <c r="DG310" s="11"/>
      <c r="DH310" s="11"/>
      <c r="DI310" s="11"/>
      <c r="DJ310" s="11"/>
      <c r="DK310" s="11"/>
    </row>
    <row r="311" spans="16:115" ht="15" customHeight="1" x14ac:dyDescent="0.25"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1"/>
      <c r="DJ311" s="11"/>
      <c r="DK311" s="11"/>
    </row>
    <row r="312" spans="16:115" ht="15" customHeight="1" x14ac:dyDescent="0.25"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  <c r="DF312" s="11"/>
      <c r="DG312" s="11"/>
      <c r="DH312" s="11"/>
      <c r="DI312" s="11"/>
      <c r="DJ312" s="11"/>
      <c r="DK312" s="11"/>
    </row>
    <row r="313" spans="16:115" ht="15" customHeight="1" x14ac:dyDescent="0.25"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  <c r="DF313" s="11"/>
      <c r="DG313" s="11"/>
      <c r="DH313" s="11"/>
      <c r="DI313" s="11"/>
      <c r="DJ313" s="11"/>
      <c r="DK313" s="11"/>
    </row>
    <row r="314" spans="16:115" ht="15" customHeight="1" x14ac:dyDescent="0.25"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1"/>
      <c r="DJ314" s="11"/>
      <c r="DK314" s="11"/>
    </row>
    <row r="315" spans="16:115" ht="15" customHeight="1" x14ac:dyDescent="0.25"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  <c r="DF315" s="11"/>
      <c r="DG315" s="11"/>
      <c r="DH315" s="11"/>
      <c r="DI315" s="11"/>
      <c r="DJ315" s="11"/>
      <c r="DK315" s="11"/>
    </row>
    <row r="316" spans="16:115" ht="15" customHeight="1" x14ac:dyDescent="0.25"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  <c r="DF316" s="11"/>
      <c r="DG316" s="11"/>
      <c r="DH316" s="11"/>
      <c r="DI316" s="11"/>
      <c r="DJ316" s="11"/>
      <c r="DK316" s="11"/>
    </row>
    <row r="317" spans="16:115" ht="15" customHeight="1" x14ac:dyDescent="0.25"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1"/>
      <c r="DJ317" s="11"/>
      <c r="DK317" s="11"/>
    </row>
    <row r="318" spans="16:115" ht="15" customHeight="1" x14ac:dyDescent="0.25"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  <c r="DF318" s="11"/>
      <c r="DG318" s="11"/>
      <c r="DH318" s="11"/>
      <c r="DI318" s="11"/>
      <c r="DJ318" s="11"/>
      <c r="DK318" s="11"/>
    </row>
    <row r="319" spans="16:115" ht="15" customHeight="1" x14ac:dyDescent="0.25"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  <c r="DF319" s="11"/>
      <c r="DG319" s="11"/>
      <c r="DH319" s="11"/>
      <c r="DI319" s="11"/>
      <c r="DJ319" s="11"/>
      <c r="DK319" s="11"/>
    </row>
    <row r="320" spans="16:115" ht="15" customHeight="1" x14ac:dyDescent="0.25"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1"/>
      <c r="DJ320" s="11"/>
      <c r="DK320" s="11"/>
    </row>
    <row r="321" spans="16:115" ht="15" customHeight="1" x14ac:dyDescent="0.25"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  <c r="DF321" s="11"/>
      <c r="DG321" s="11"/>
      <c r="DH321" s="11"/>
      <c r="DI321" s="11"/>
      <c r="DJ321" s="11"/>
      <c r="DK321" s="11"/>
    </row>
    <row r="322" spans="16:115" ht="15" customHeight="1" x14ac:dyDescent="0.25"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  <c r="DF322" s="11"/>
      <c r="DG322" s="11"/>
      <c r="DH322" s="11"/>
      <c r="DI322" s="11"/>
      <c r="DJ322" s="11"/>
      <c r="DK322" s="11"/>
    </row>
    <row r="323" spans="16:115" ht="15" customHeight="1" x14ac:dyDescent="0.25"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  <c r="DF323" s="11"/>
      <c r="DG323" s="11"/>
      <c r="DH323" s="11"/>
      <c r="DI323" s="11"/>
      <c r="DJ323" s="11"/>
      <c r="DK323" s="11"/>
    </row>
    <row r="324" spans="16:115" ht="15" customHeight="1" x14ac:dyDescent="0.25"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  <c r="DF324" s="11"/>
      <c r="DG324" s="11"/>
      <c r="DH324" s="11"/>
      <c r="DI324" s="11"/>
      <c r="DJ324" s="11"/>
      <c r="DK324" s="11"/>
    </row>
    <row r="325" spans="16:115" ht="15" customHeight="1" x14ac:dyDescent="0.25"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  <c r="DF325" s="11"/>
      <c r="DG325" s="11"/>
      <c r="DH325" s="11"/>
      <c r="DI325" s="11"/>
      <c r="DJ325" s="11"/>
      <c r="DK325" s="11"/>
    </row>
    <row r="326" spans="16:115" ht="15" customHeight="1" x14ac:dyDescent="0.25"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  <c r="DF326" s="11"/>
      <c r="DG326" s="11"/>
      <c r="DH326" s="11"/>
      <c r="DI326" s="11"/>
      <c r="DJ326" s="11"/>
      <c r="DK326" s="11"/>
    </row>
    <row r="327" spans="16:115" ht="15" customHeight="1" x14ac:dyDescent="0.25"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  <c r="DF327" s="11"/>
      <c r="DG327" s="11"/>
      <c r="DH327" s="11"/>
      <c r="DI327" s="11"/>
      <c r="DJ327" s="11"/>
      <c r="DK327" s="11"/>
    </row>
    <row r="328" spans="16:115" ht="15" customHeight="1" x14ac:dyDescent="0.25"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  <c r="DF328" s="11"/>
      <c r="DG328" s="11"/>
      <c r="DH328" s="11"/>
      <c r="DI328" s="11"/>
      <c r="DJ328" s="11"/>
      <c r="DK328" s="11"/>
    </row>
    <row r="329" spans="16:115" ht="15" customHeight="1" x14ac:dyDescent="0.25"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  <c r="DF329" s="11"/>
      <c r="DG329" s="11"/>
      <c r="DH329" s="11"/>
      <c r="DI329" s="11"/>
      <c r="DJ329" s="11"/>
      <c r="DK329" s="11"/>
    </row>
    <row r="330" spans="16:115" ht="15" customHeight="1" x14ac:dyDescent="0.25"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  <c r="DF330" s="11"/>
      <c r="DG330" s="11"/>
      <c r="DH330" s="11"/>
      <c r="DI330" s="11"/>
      <c r="DJ330" s="11"/>
      <c r="DK330" s="11"/>
    </row>
    <row r="331" spans="16:115" ht="15" customHeight="1" x14ac:dyDescent="0.25"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  <c r="DF331" s="11"/>
      <c r="DG331" s="11"/>
      <c r="DH331" s="11"/>
      <c r="DI331" s="11"/>
      <c r="DJ331" s="11"/>
      <c r="DK331" s="11"/>
    </row>
    <row r="332" spans="16:115" ht="15" customHeight="1" x14ac:dyDescent="0.25"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  <c r="DF332" s="11"/>
      <c r="DG332" s="11"/>
      <c r="DH332" s="11"/>
      <c r="DI332" s="11"/>
      <c r="DJ332" s="11"/>
      <c r="DK332" s="11"/>
    </row>
    <row r="333" spans="16:115" ht="15" customHeight="1" x14ac:dyDescent="0.25"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  <c r="DF333" s="11"/>
      <c r="DG333" s="11"/>
      <c r="DH333" s="11"/>
      <c r="DI333" s="11"/>
      <c r="DJ333" s="11"/>
      <c r="DK333" s="11"/>
    </row>
    <row r="334" spans="16:115" ht="15" customHeight="1" x14ac:dyDescent="0.25"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  <c r="DF334" s="11"/>
      <c r="DG334" s="11"/>
      <c r="DH334" s="11"/>
      <c r="DI334" s="11"/>
      <c r="DJ334" s="11"/>
      <c r="DK334" s="11"/>
    </row>
    <row r="335" spans="16:115" ht="15" customHeight="1" x14ac:dyDescent="0.25"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  <c r="DF335" s="11"/>
      <c r="DG335" s="11"/>
      <c r="DH335" s="11"/>
      <c r="DI335" s="11"/>
      <c r="DJ335" s="11"/>
      <c r="DK335" s="11"/>
    </row>
    <row r="336" spans="16:115" ht="15" customHeight="1" x14ac:dyDescent="0.25"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  <c r="DF336" s="11"/>
      <c r="DG336" s="11"/>
      <c r="DH336" s="11"/>
      <c r="DI336" s="11"/>
      <c r="DJ336" s="11"/>
      <c r="DK336" s="11"/>
    </row>
    <row r="337" spans="16:115" ht="15" customHeight="1" x14ac:dyDescent="0.25"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  <c r="DF337" s="11"/>
      <c r="DG337" s="11"/>
      <c r="DH337" s="11"/>
      <c r="DI337" s="11"/>
      <c r="DJ337" s="11"/>
      <c r="DK337" s="11"/>
    </row>
    <row r="338" spans="16:115" ht="15" customHeight="1" x14ac:dyDescent="0.25"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  <c r="DF338" s="11"/>
      <c r="DG338" s="11"/>
      <c r="DH338" s="11"/>
      <c r="DI338" s="11"/>
      <c r="DJ338" s="11"/>
      <c r="DK338" s="11"/>
    </row>
    <row r="339" spans="16:115" ht="15" customHeight="1" x14ac:dyDescent="0.25"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  <c r="DF339" s="11"/>
      <c r="DG339" s="11"/>
      <c r="DH339" s="11"/>
      <c r="DI339" s="11"/>
      <c r="DJ339" s="11"/>
      <c r="DK339" s="11"/>
    </row>
    <row r="340" spans="16:115" ht="15" customHeight="1" x14ac:dyDescent="0.25"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  <c r="DF340" s="11"/>
      <c r="DG340" s="11"/>
      <c r="DH340" s="11"/>
      <c r="DI340" s="11"/>
      <c r="DJ340" s="11"/>
      <c r="DK340" s="11"/>
    </row>
    <row r="341" spans="16:115" ht="15" customHeight="1" x14ac:dyDescent="0.25"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  <c r="DF341" s="11"/>
      <c r="DG341" s="11"/>
      <c r="DH341" s="11"/>
      <c r="DI341" s="11"/>
      <c r="DJ341" s="11"/>
      <c r="DK341" s="11"/>
    </row>
    <row r="342" spans="16:115" ht="15" customHeight="1" x14ac:dyDescent="0.25"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  <c r="DF342" s="11"/>
      <c r="DG342" s="11"/>
      <c r="DH342" s="11"/>
      <c r="DI342" s="11"/>
      <c r="DJ342" s="11"/>
      <c r="DK342" s="11"/>
    </row>
    <row r="343" spans="16:115" ht="15" customHeight="1" x14ac:dyDescent="0.25"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  <c r="DF343" s="11"/>
      <c r="DG343" s="11"/>
      <c r="DH343" s="11"/>
      <c r="DI343" s="11"/>
      <c r="DJ343" s="11"/>
      <c r="DK343" s="11"/>
    </row>
    <row r="344" spans="16:115" ht="15" customHeight="1" x14ac:dyDescent="0.25"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  <c r="DF344" s="11"/>
      <c r="DG344" s="11"/>
      <c r="DH344" s="11"/>
      <c r="DI344" s="11"/>
      <c r="DJ344" s="11"/>
      <c r="DK344" s="11"/>
    </row>
    <row r="345" spans="16:115" ht="15" customHeight="1" x14ac:dyDescent="0.25"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  <c r="DF345" s="11"/>
      <c r="DG345" s="11"/>
      <c r="DH345" s="11"/>
      <c r="DI345" s="11"/>
      <c r="DJ345" s="11"/>
      <c r="DK345" s="11"/>
    </row>
    <row r="346" spans="16:115" ht="15" customHeight="1" x14ac:dyDescent="0.25"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  <c r="DF346" s="11"/>
      <c r="DG346" s="11"/>
      <c r="DH346" s="11"/>
      <c r="DI346" s="11"/>
      <c r="DJ346" s="11"/>
      <c r="DK346" s="11"/>
    </row>
    <row r="347" spans="16:115" ht="15" customHeight="1" x14ac:dyDescent="0.25"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  <c r="DF347" s="11"/>
      <c r="DG347" s="11"/>
      <c r="DH347" s="11"/>
      <c r="DI347" s="11"/>
      <c r="DJ347" s="11"/>
      <c r="DK347" s="11"/>
    </row>
    <row r="348" spans="16:115" ht="15" customHeight="1" x14ac:dyDescent="0.25"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  <c r="DF348" s="11"/>
      <c r="DG348" s="11"/>
      <c r="DH348" s="11"/>
      <c r="DI348" s="11"/>
      <c r="DJ348" s="11"/>
      <c r="DK348" s="11"/>
    </row>
    <row r="349" spans="16:115" ht="15" customHeight="1" x14ac:dyDescent="0.25"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  <c r="DF349" s="11"/>
      <c r="DG349" s="11"/>
      <c r="DH349" s="11"/>
      <c r="DI349" s="11"/>
      <c r="DJ349" s="11"/>
      <c r="DK349" s="11"/>
    </row>
    <row r="350" spans="16:115" ht="15" customHeight="1" x14ac:dyDescent="0.25"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  <c r="DF350" s="11"/>
      <c r="DG350" s="11"/>
      <c r="DH350" s="11"/>
      <c r="DI350" s="11"/>
      <c r="DJ350" s="11"/>
      <c r="DK350" s="11"/>
    </row>
    <row r="351" spans="16:115" ht="15" customHeight="1" x14ac:dyDescent="0.25"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  <c r="DF351" s="11"/>
      <c r="DG351" s="11"/>
      <c r="DH351" s="11"/>
      <c r="DI351" s="11"/>
      <c r="DJ351" s="11"/>
      <c r="DK351" s="11"/>
    </row>
    <row r="352" spans="16:115" ht="15" customHeight="1" x14ac:dyDescent="0.25"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  <c r="DF352" s="11"/>
      <c r="DG352" s="11"/>
      <c r="DH352" s="11"/>
      <c r="DI352" s="11"/>
      <c r="DJ352" s="11"/>
      <c r="DK352" s="11"/>
    </row>
    <row r="353" spans="16:115" ht="15" customHeight="1" x14ac:dyDescent="0.25"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</row>
    <row r="354" spans="16:115" ht="15" customHeight="1" x14ac:dyDescent="0.25"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</row>
    <row r="355" spans="16:115" ht="15" customHeight="1" x14ac:dyDescent="0.25"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</row>
    <row r="356" spans="16:115" ht="15" customHeight="1" x14ac:dyDescent="0.25"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</row>
    <row r="357" spans="16:115" ht="15" customHeight="1" x14ac:dyDescent="0.25"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</row>
    <row r="358" spans="16:115" ht="15" customHeight="1" x14ac:dyDescent="0.25"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</row>
    <row r="359" spans="16:115" ht="15" customHeight="1" x14ac:dyDescent="0.25"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  <c r="DF359" s="11"/>
      <c r="DG359" s="11"/>
      <c r="DH359" s="11"/>
      <c r="DI359" s="11"/>
      <c r="DJ359" s="11"/>
      <c r="DK359" s="11"/>
    </row>
    <row r="360" spans="16:115" ht="15" customHeight="1" x14ac:dyDescent="0.25"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  <c r="DF360" s="11"/>
      <c r="DG360" s="11"/>
      <c r="DH360" s="11"/>
      <c r="DI360" s="11"/>
      <c r="DJ360" s="11"/>
      <c r="DK360" s="11"/>
    </row>
    <row r="361" spans="16:115" ht="15" customHeight="1" x14ac:dyDescent="0.25"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  <c r="DF361" s="11"/>
      <c r="DG361" s="11"/>
      <c r="DH361" s="11"/>
      <c r="DI361" s="11"/>
      <c r="DJ361" s="11"/>
      <c r="DK361" s="11"/>
    </row>
    <row r="362" spans="16:115" ht="15" customHeight="1" x14ac:dyDescent="0.25"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</row>
    <row r="363" spans="16:115" ht="15" customHeight="1" x14ac:dyDescent="0.25"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  <c r="DF363" s="11"/>
      <c r="DG363" s="11"/>
      <c r="DH363" s="11"/>
      <c r="DI363" s="11"/>
      <c r="DJ363" s="11"/>
      <c r="DK363" s="11"/>
    </row>
    <row r="364" spans="16:115" ht="15" customHeight="1" x14ac:dyDescent="0.25"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  <c r="DF364" s="11"/>
      <c r="DG364" s="11"/>
      <c r="DH364" s="11"/>
      <c r="DI364" s="11"/>
      <c r="DJ364" s="11"/>
      <c r="DK364" s="11"/>
    </row>
    <row r="365" spans="16:115" ht="15" customHeight="1" x14ac:dyDescent="0.25"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  <c r="DF365" s="11"/>
      <c r="DG365" s="11"/>
      <c r="DH365" s="11"/>
      <c r="DI365" s="11"/>
      <c r="DJ365" s="11"/>
      <c r="DK365" s="11"/>
    </row>
    <row r="366" spans="16:115" ht="15" customHeight="1" x14ac:dyDescent="0.25"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  <c r="DF366" s="11"/>
      <c r="DG366" s="11"/>
      <c r="DH366" s="11"/>
      <c r="DI366" s="11"/>
      <c r="DJ366" s="11"/>
      <c r="DK366" s="11"/>
    </row>
    <row r="367" spans="16:115" ht="15" customHeight="1" x14ac:dyDescent="0.25"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  <c r="DF367" s="11"/>
      <c r="DG367" s="11"/>
      <c r="DH367" s="11"/>
      <c r="DI367" s="11"/>
      <c r="DJ367" s="11"/>
      <c r="DK367" s="11"/>
    </row>
    <row r="368" spans="16:115" ht="15" customHeight="1" x14ac:dyDescent="0.25"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  <c r="DF368" s="11"/>
      <c r="DG368" s="11"/>
      <c r="DH368" s="11"/>
      <c r="DI368" s="11"/>
      <c r="DJ368" s="11"/>
      <c r="DK368" s="11"/>
    </row>
    <row r="369" spans="16:115" ht="15" customHeight="1" x14ac:dyDescent="0.25"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  <c r="DF369" s="11"/>
      <c r="DG369" s="11"/>
      <c r="DH369" s="11"/>
      <c r="DI369" s="11"/>
      <c r="DJ369" s="11"/>
      <c r="DK369" s="11"/>
    </row>
    <row r="370" spans="16:115" ht="15" customHeight="1" x14ac:dyDescent="0.25"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  <c r="DF370" s="11"/>
      <c r="DG370" s="11"/>
      <c r="DH370" s="11"/>
      <c r="DI370" s="11"/>
      <c r="DJ370" s="11"/>
      <c r="DK370" s="11"/>
    </row>
    <row r="371" spans="16:115" ht="15" customHeight="1" x14ac:dyDescent="0.25"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  <c r="DF371" s="11"/>
      <c r="DG371" s="11"/>
      <c r="DH371" s="11"/>
      <c r="DI371" s="11"/>
      <c r="DJ371" s="11"/>
      <c r="DK371" s="11"/>
    </row>
    <row r="372" spans="16:115" ht="15" customHeight="1" x14ac:dyDescent="0.25"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  <c r="DF372" s="11"/>
      <c r="DG372" s="11"/>
      <c r="DH372" s="11"/>
      <c r="DI372" s="11"/>
      <c r="DJ372" s="11"/>
      <c r="DK372" s="11"/>
    </row>
    <row r="373" spans="16:115" ht="15" customHeight="1" x14ac:dyDescent="0.25"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  <c r="DF373" s="11"/>
      <c r="DG373" s="11"/>
      <c r="DH373" s="11"/>
      <c r="DI373" s="11"/>
      <c r="DJ373" s="11"/>
      <c r="DK373" s="11"/>
    </row>
    <row r="374" spans="16:115" ht="15" customHeight="1" x14ac:dyDescent="0.25"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  <c r="DF374" s="11"/>
      <c r="DG374" s="11"/>
      <c r="DH374" s="11"/>
      <c r="DI374" s="11"/>
      <c r="DJ374" s="11"/>
      <c r="DK374" s="11"/>
    </row>
    <row r="375" spans="16:115" ht="15" customHeight="1" x14ac:dyDescent="0.25"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  <c r="DF375" s="11"/>
      <c r="DG375" s="11"/>
      <c r="DH375" s="11"/>
      <c r="DI375" s="11"/>
      <c r="DJ375" s="11"/>
      <c r="DK375" s="11"/>
    </row>
    <row r="376" spans="16:115" ht="15" customHeight="1" x14ac:dyDescent="0.25"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  <c r="DF376" s="11"/>
      <c r="DG376" s="11"/>
      <c r="DH376" s="11"/>
      <c r="DI376" s="11"/>
      <c r="DJ376" s="11"/>
      <c r="DK376" s="11"/>
    </row>
    <row r="377" spans="16:115" ht="15" customHeight="1" x14ac:dyDescent="0.25"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  <c r="DF377" s="11"/>
      <c r="DG377" s="11"/>
      <c r="DH377" s="11"/>
      <c r="DI377" s="11"/>
      <c r="DJ377" s="11"/>
      <c r="DK377" s="11"/>
    </row>
    <row r="378" spans="16:115" ht="15" customHeight="1" x14ac:dyDescent="0.25"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  <c r="DF378" s="11"/>
      <c r="DG378" s="11"/>
      <c r="DH378" s="11"/>
      <c r="DI378" s="11"/>
      <c r="DJ378" s="11"/>
      <c r="DK378" s="11"/>
    </row>
    <row r="379" spans="16:115" ht="15" customHeight="1" x14ac:dyDescent="0.25"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  <c r="BS379" s="11"/>
      <c r="BT379" s="11"/>
      <c r="BU379" s="11"/>
      <c r="BV379" s="11"/>
      <c r="BW379" s="11"/>
      <c r="BX379" s="11"/>
      <c r="BY379" s="11"/>
      <c r="BZ379" s="11"/>
      <c r="CA379" s="11"/>
      <c r="CB379" s="11"/>
      <c r="CC379" s="11"/>
      <c r="CD379" s="11"/>
      <c r="CI379" s="11"/>
      <c r="CJ379" s="11"/>
      <c r="CK379" s="11"/>
      <c r="CL379" s="11"/>
      <c r="CM379" s="11"/>
      <c r="CN379" s="11"/>
      <c r="CO379" s="11"/>
      <c r="CP379" s="11"/>
      <c r="CQ379" s="11"/>
      <c r="CR379" s="11"/>
      <c r="CS379" s="11"/>
      <c r="CT379" s="11"/>
      <c r="CU379" s="11"/>
      <c r="CV379" s="11"/>
      <c r="CW379" s="11"/>
      <c r="CX379" s="11"/>
      <c r="CY379" s="11"/>
      <c r="CZ379" s="11"/>
      <c r="DA379" s="11"/>
      <c r="DB379" s="11"/>
      <c r="DC379" s="11"/>
      <c r="DD379" s="11"/>
      <c r="DE379" s="11"/>
      <c r="DF379" s="11"/>
      <c r="DG379" s="11"/>
      <c r="DH379" s="11"/>
      <c r="DI379" s="11"/>
      <c r="DJ379" s="11"/>
      <c r="DK379" s="11"/>
    </row>
    <row r="380" spans="16:115" ht="15" customHeight="1" x14ac:dyDescent="0.25"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  <c r="CA380" s="11"/>
      <c r="CB380" s="11"/>
      <c r="CC380" s="11"/>
      <c r="CD380" s="11"/>
      <c r="CI380" s="11"/>
      <c r="CJ380" s="11"/>
      <c r="CK380" s="11"/>
      <c r="CL380" s="11"/>
      <c r="CM380" s="11"/>
      <c r="CN380" s="11"/>
      <c r="CO380" s="11"/>
      <c r="CP380" s="11"/>
      <c r="CQ380" s="11"/>
      <c r="CR380" s="11"/>
      <c r="CS380" s="11"/>
      <c r="CT380" s="11"/>
      <c r="CU380" s="11"/>
      <c r="CV380" s="11"/>
      <c r="CW380" s="11"/>
      <c r="CX380" s="11"/>
      <c r="CY380" s="11"/>
      <c r="CZ380" s="11"/>
      <c r="DA380" s="11"/>
      <c r="DB380" s="11"/>
      <c r="DC380" s="11"/>
      <c r="DD380" s="11"/>
      <c r="DE380" s="11"/>
      <c r="DF380" s="11"/>
      <c r="DG380" s="11"/>
      <c r="DH380" s="11"/>
      <c r="DI380" s="11"/>
      <c r="DJ380" s="11"/>
      <c r="DK380" s="11"/>
    </row>
    <row r="381" spans="16:115" ht="15" customHeight="1" x14ac:dyDescent="0.25"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11"/>
      <c r="BX381" s="11"/>
      <c r="BY381" s="11"/>
      <c r="BZ381" s="11"/>
      <c r="CA381" s="11"/>
      <c r="CB381" s="11"/>
      <c r="CC381" s="11"/>
      <c r="CD381" s="11"/>
      <c r="CI381" s="11"/>
      <c r="CJ381" s="11"/>
      <c r="CK381" s="11"/>
      <c r="CL381" s="11"/>
      <c r="CM381" s="11"/>
      <c r="CN381" s="11"/>
      <c r="CO381" s="11"/>
      <c r="CP381" s="11"/>
      <c r="CQ381" s="11"/>
      <c r="CR381" s="11"/>
      <c r="CS381" s="11"/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11"/>
      <c r="DJ381" s="11"/>
      <c r="DK381" s="11"/>
    </row>
    <row r="382" spans="16:115" ht="15" customHeight="1" x14ac:dyDescent="0.25"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  <c r="BS382" s="11"/>
      <c r="BT382" s="11"/>
      <c r="BU382" s="11"/>
      <c r="BV382" s="11"/>
      <c r="BW382" s="11"/>
      <c r="BX382" s="11"/>
      <c r="BY382" s="11"/>
      <c r="BZ382" s="11"/>
      <c r="CA382" s="11"/>
      <c r="CB382" s="11"/>
      <c r="CC382" s="11"/>
      <c r="CD382" s="11"/>
      <c r="CI382" s="11"/>
      <c r="CJ382" s="11"/>
      <c r="CK382" s="11"/>
      <c r="CL382" s="11"/>
      <c r="CM382" s="11"/>
      <c r="CN382" s="11"/>
      <c r="CO382" s="11"/>
      <c r="CP382" s="11"/>
      <c r="CQ382" s="11"/>
      <c r="CR382" s="11"/>
      <c r="CS382" s="11"/>
      <c r="CT382" s="11"/>
      <c r="CU382" s="11"/>
      <c r="CV382" s="11"/>
      <c r="CW382" s="11"/>
      <c r="CX382" s="11"/>
      <c r="CY382" s="11"/>
      <c r="CZ382" s="11"/>
      <c r="DA382" s="11"/>
      <c r="DB382" s="11"/>
      <c r="DC382" s="11"/>
      <c r="DD382" s="11"/>
      <c r="DE382" s="11"/>
      <c r="DF382" s="11"/>
      <c r="DG382" s="11"/>
      <c r="DH382" s="11"/>
      <c r="DI382" s="11"/>
      <c r="DJ382" s="11"/>
      <c r="DK382" s="11"/>
    </row>
    <row r="383" spans="16:115" ht="15" customHeight="1" x14ac:dyDescent="0.25"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  <c r="BS383" s="11"/>
      <c r="BT383" s="11"/>
      <c r="BU383" s="11"/>
      <c r="BV383" s="11"/>
      <c r="BW383" s="11"/>
      <c r="BX383" s="11"/>
      <c r="BY383" s="11"/>
      <c r="BZ383" s="11"/>
      <c r="CA383" s="11"/>
      <c r="CB383" s="11"/>
      <c r="CC383" s="11"/>
      <c r="CD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1"/>
      <c r="DJ383" s="11"/>
      <c r="DK383" s="11"/>
    </row>
    <row r="384" spans="16:115" ht="15" customHeight="1" x14ac:dyDescent="0.25"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  <c r="BS384" s="11"/>
      <c r="BT384" s="11"/>
      <c r="BU384" s="11"/>
      <c r="BV384" s="11"/>
      <c r="BW384" s="11"/>
      <c r="BX384" s="11"/>
      <c r="BY384" s="11"/>
      <c r="BZ384" s="11"/>
      <c r="CA384" s="11"/>
      <c r="CB384" s="11"/>
      <c r="CC384" s="11"/>
      <c r="CD384" s="11"/>
      <c r="CI384" s="11"/>
      <c r="CJ384" s="11"/>
      <c r="CK384" s="11"/>
      <c r="CL384" s="11"/>
      <c r="CM384" s="11"/>
      <c r="CN384" s="11"/>
      <c r="CO384" s="11"/>
      <c r="CP384" s="11"/>
      <c r="CQ384" s="11"/>
      <c r="CR384" s="11"/>
      <c r="CS384" s="11"/>
      <c r="CT384" s="11"/>
      <c r="CU384" s="11"/>
      <c r="CV384" s="11"/>
      <c r="CW384" s="11"/>
      <c r="CX384" s="11"/>
      <c r="CY384" s="11"/>
      <c r="CZ384" s="11"/>
      <c r="DA384" s="11"/>
      <c r="DB384" s="11"/>
      <c r="DC384" s="11"/>
      <c r="DD384" s="11"/>
      <c r="DE384" s="11"/>
      <c r="DF384" s="11"/>
      <c r="DG384" s="11"/>
      <c r="DH384" s="11"/>
      <c r="DI384" s="11"/>
      <c r="DJ384" s="11"/>
      <c r="DK384" s="11"/>
    </row>
    <row r="385" spans="16:115" ht="15" customHeight="1" x14ac:dyDescent="0.25"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  <c r="CA385" s="11"/>
      <c r="CB385" s="11"/>
      <c r="CC385" s="11"/>
      <c r="CD385" s="11"/>
      <c r="CI385" s="11"/>
      <c r="CJ385" s="11"/>
      <c r="CK385" s="11"/>
      <c r="CL385" s="11"/>
      <c r="CM385" s="11"/>
      <c r="CN385" s="11"/>
      <c r="CO385" s="11"/>
      <c r="CP385" s="11"/>
      <c r="CQ385" s="11"/>
      <c r="CR385" s="11"/>
      <c r="CS385" s="11"/>
      <c r="CT385" s="11"/>
      <c r="CU385" s="11"/>
      <c r="CV385" s="11"/>
      <c r="CW385" s="11"/>
      <c r="CX385" s="11"/>
      <c r="CY385" s="11"/>
      <c r="CZ385" s="11"/>
      <c r="DA385" s="11"/>
      <c r="DB385" s="11"/>
      <c r="DC385" s="11"/>
      <c r="DD385" s="11"/>
      <c r="DE385" s="11"/>
      <c r="DF385" s="11"/>
      <c r="DG385" s="11"/>
      <c r="DH385" s="11"/>
      <c r="DI385" s="11"/>
      <c r="DJ385" s="11"/>
      <c r="DK385" s="11"/>
    </row>
    <row r="386" spans="16:115" ht="15" customHeight="1" x14ac:dyDescent="0.25"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11"/>
      <c r="BX386" s="11"/>
      <c r="BY386" s="11"/>
      <c r="BZ386" s="11"/>
      <c r="CA386" s="11"/>
      <c r="CB386" s="11"/>
      <c r="CC386" s="11"/>
      <c r="CD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11"/>
      <c r="CS386" s="11"/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1"/>
      <c r="DJ386" s="11"/>
      <c r="DK386" s="11"/>
    </row>
    <row r="387" spans="16:115" ht="15" customHeight="1" x14ac:dyDescent="0.25"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</row>
    <row r="388" spans="16:115" ht="15" customHeight="1" x14ac:dyDescent="0.25"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  <c r="BS388" s="11"/>
      <c r="BT388" s="11"/>
      <c r="BU388" s="11"/>
      <c r="BV388" s="11"/>
      <c r="BW388" s="11"/>
      <c r="BX388" s="11"/>
      <c r="BY388" s="11"/>
      <c r="BZ388" s="11"/>
      <c r="CA388" s="11"/>
      <c r="CB388" s="11"/>
      <c r="CC388" s="11"/>
      <c r="CD388" s="11"/>
      <c r="CI388" s="11"/>
      <c r="CJ388" s="11"/>
      <c r="CK388" s="11"/>
      <c r="CL388" s="11"/>
      <c r="CM388" s="11"/>
      <c r="CN388" s="11"/>
      <c r="CO388" s="11"/>
      <c r="CP388" s="11"/>
      <c r="CQ388" s="11"/>
      <c r="CR388" s="11"/>
      <c r="CS388" s="11"/>
      <c r="CT388" s="11"/>
      <c r="CU388" s="11"/>
      <c r="CV388" s="11"/>
      <c r="CW388" s="11"/>
      <c r="CX388" s="11"/>
      <c r="CY388" s="11"/>
      <c r="CZ388" s="11"/>
      <c r="DA388" s="11"/>
      <c r="DB388" s="11"/>
      <c r="DC388" s="11"/>
      <c r="DD388" s="11"/>
      <c r="DE388" s="11"/>
      <c r="DF388" s="11"/>
      <c r="DG388" s="11"/>
      <c r="DH388" s="11"/>
      <c r="DI388" s="11"/>
      <c r="DJ388" s="11"/>
      <c r="DK388" s="11"/>
    </row>
    <row r="389" spans="16:115" ht="15" customHeight="1" x14ac:dyDescent="0.25"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  <c r="BS389" s="11"/>
      <c r="BT389" s="11"/>
      <c r="BU389" s="11"/>
      <c r="BV389" s="11"/>
      <c r="BW389" s="11"/>
      <c r="BX389" s="11"/>
      <c r="BY389" s="11"/>
      <c r="BZ389" s="11"/>
      <c r="CA389" s="11"/>
      <c r="CB389" s="11"/>
      <c r="CC389" s="11"/>
      <c r="CD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1"/>
      <c r="DJ389" s="11"/>
      <c r="DK389" s="11"/>
    </row>
    <row r="390" spans="16:115" ht="15" customHeight="1" x14ac:dyDescent="0.25"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  <c r="CA390" s="11"/>
      <c r="CB390" s="11"/>
      <c r="CC390" s="11"/>
      <c r="CD390" s="11"/>
      <c r="CI390" s="11"/>
      <c r="CJ390" s="11"/>
      <c r="CK390" s="11"/>
      <c r="CL390" s="11"/>
      <c r="CM390" s="11"/>
      <c r="CN390" s="11"/>
      <c r="CO390" s="11"/>
      <c r="CP390" s="11"/>
      <c r="CQ390" s="11"/>
      <c r="CR390" s="11"/>
      <c r="CS390" s="11"/>
      <c r="CT390" s="11"/>
      <c r="CU390" s="11"/>
      <c r="CV390" s="11"/>
      <c r="CW390" s="11"/>
      <c r="CX390" s="11"/>
      <c r="CY390" s="11"/>
      <c r="CZ390" s="11"/>
      <c r="DA390" s="11"/>
      <c r="DB390" s="11"/>
      <c r="DC390" s="11"/>
      <c r="DD390" s="11"/>
      <c r="DE390" s="11"/>
      <c r="DF390" s="11"/>
      <c r="DG390" s="11"/>
      <c r="DH390" s="11"/>
      <c r="DI390" s="11"/>
      <c r="DJ390" s="11"/>
      <c r="DK390" s="11"/>
    </row>
    <row r="391" spans="16:115" ht="15" customHeight="1" x14ac:dyDescent="0.25"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  <c r="CA391" s="11"/>
      <c r="CB391" s="11"/>
      <c r="CC391" s="11"/>
      <c r="CD391" s="11"/>
      <c r="CI391" s="11"/>
      <c r="CJ391" s="11"/>
      <c r="CK391" s="11"/>
      <c r="CL391" s="11"/>
      <c r="CM391" s="11"/>
      <c r="CN391" s="11"/>
      <c r="CO391" s="11"/>
      <c r="CP391" s="11"/>
      <c r="CQ391" s="11"/>
      <c r="CR391" s="11"/>
      <c r="CS391" s="11"/>
      <c r="CT391" s="11"/>
      <c r="CU391" s="11"/>
      <c r="CV391" s="11"/>
      <c r="CW391" s="11"/>
      <c r="CX391" s="11"/>
      <c r="CY391" s="11"/>
      <c r="CZ391" s="11"/>
      <c r="DA391" s="11"/>
      <c r="DB391" s="11"/>
      <c r="DC391" s="11"/>
      <c r="DD391" s="11"/>
      <c r="DE391" s="11"/>
      <c r="DF391" s="11"/>
      <c r="DG391" s="11"/>
      <c r="DH391" s="11"/>
      <c r="DI391" s="11"/>
      <c r="DJ391" s="11"/>
      <c r="DK391" s="11"/>
    </row>
    <row r="392" spans="16:115" ht="15" customHeight="1" x14ac:dyDescent="0.25"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  <c r="CA392" s="11"/>
      <c r="CB392" s="11"/>
      <c r="CC392" s="11"/>
      <c r="CD392" s="11"/>
      <c r="CI392" s="11"/>
      <c r="CJ392" s="11"/>
      <c r="CK392" s="11"/>
      <c r="CL392" s="11"/>
      <c r="CM392" s="11"/>
      <c r="CN392" s="11"/>
      <c r="CO392" s="11"/>
      <c r="CP392" s="11"/>
      <c r="CQ392" s="11"/>
      <c r="CR392" s="11"/>
      <c r="CS392" s="11"/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1"/>
      <c r="DJ392" s="11"/>
      <c r="DK392" s="11"/>
    </row>
    <row r="393" spans="16:115" ht="15" customHeight="1" x14ac:dyDescent="0.25"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  <c r="CA393" s="11"/>
      <c r="CB393" s="11"/>
      <c r="CC393" s="11"/>
      <c r="CD393" s="11"/>
      <c r="CI393" s="11"/>
      <c r="CJ393" s="11"/>
      <c r="CK393" s="11"/>
      <c r="CL393" s="11"/>
      <c r="CM393" s="11"/>
      <c r="CN393" s="11"/>
      <c r="CO393" s="11"/>
      <c r="CP393" s="11"/>
      <c r="CQ393" s="11"/>
      <c r="CR393" s="11"/>
      <c r="CS393" s="11"/>
      <c r="CT393" s="11"/>
      <c r="CU393" s="11"/>
      <c r="CV393" s="11"/>
      <c r="CW393" s="11"/>
      <c r="CX393" s="11"/>
      <c r="CY393" s="11"/>
      <c r="CZ393" s="11"/>
      <c r="DA393" s="11"/>
      <c r="DB393" s="11"/>
      <c r="DC393" s="11"/>
      <c r="DD393" s="11"/>
      <c r="DE393" s="11"/>
      <c r="DF393" s="11"/>
      <c r="DG393" s="11"/>
      <c r="DH393" s="11"/>
      <c r="DI393" s="11"/>
      <c r="DJ393" s="11"/>
      <c r="DK393" s="11"/>
    </row>
    <row r="394" spans="16:115" ht="15" customHeight="1" x14ac:dyDescent="0.25"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  <c r="CA394" s="11"/>
      <c r="CB394" s="11"/>
      <c r="CC394" s="11"/>
      <c r="CD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</row>
    <row r="395" spans="16:115" ht="15" customHeight="1" x14ac:dyDescent="0.25"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</row>
    <row r="396" spans="16:115" ht="15" customHeight="1" x14ac:dyDescent="0.25"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</row>
    <row r="397" spans="16:115" ht="15" customHeight="1" x14ac:dyDescent="0.25"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  <c r="CA397" s="11"/>
      <c r="CB397" s="11"/>
      <c r="CC397" s="11"/>
      <c r="CD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</row>
    <row r="398" spans="16:115" ht="15" customHeight="1" x14ac:dyDescent="0.25"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  <c r="BS398" s="11"/>
      <c r="BT398" s="11"/>
      <c r="BU398" s="11"/>
      <c r="BV398" s="11"/>
      <c r="BW398" s="11"/>
      <c r="BX398" s="11"/>
      <c r="BY398" s="11"/>
      <c r="BZ398" s="11"/>
      <c r="CA398" s="11"/>
      <c r="CB398" s="11"/>
      <c r="CC398" s="11"/>
      <c r="CD398" s="11"/>
      <c r="CI398" s="11"/>
      <c r="CJ398" s="11"/>
      <c r="CK398" s="11"/>
      <c r="CL398" s="11"/>
      <c r="CM398" s="11"/>
      <c r="CN398" s="11"/>
      <c r="CO398" s="11"/>
      <c r="CP398" s="11"/>
      <c r="CQ398" s="11"/>
      <c r="CR398" s="11"/>
      <c r="CS398" s="11"/>
      <c r="CT398" s="11"/>
      <c r="CU398" s="11"/>
      <c r="CV398" s="11"/>
      <c r="CW398" s="11"/>
      <c r="CX398" s="11"/>
      <c r="CY398" s="11"/>
      <c r="CZ398" s="11"/>
      <c r="DA398" s="11"/>
      <c r="DB398" s="11"/>
      <c r="DC398" s="11"/>
      <c r="DD398" s="11"/>
      <c r="DE398" s="11"/>
      <c r="DF398" s="11"/>
      <c r="DG398" s="11"/>
      <c r="DH398" s="11"/>
      <c r="DI398" s="11"/>
      <c r="DJ398" s="11"/>
      <c r="DK398" s="11"/>
    </row>
    <row r="399" spans="16:115" ht="15" customHeight="1" x14ac:dyDescent="0.25"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  <c r="BS399" s="11"/>
      <c r="BT399" s="11"/>
      <c r="BU399" s="11"/>
      <c r="BV399" s="11"/>
      <c r="BW399" s="11"/>
      <c r="BX399" s="11"/>
      <c r="BY399" s="11"/>
      <c r="BZ399" s="11"/>
      <c r="CA399" s="11"/>
      <c r="CB399" s="11"/>
      <c r="CC399" s="11"/>
      <c r="CD399" s="11"/>
      <c r="CI399" s="11"/>
      <c r="CJ399" s="11"/>
      <c r="CK399" s="11"/>
      <c r="CL399" s="11"/>
      <c r="CM399" s="11"/>
      <c r="CN399" s="11"/>
      <c r="CO399" s="11"/>
      <c r="CP399" s="11"/>
      <c r="CQ399" s="11"/>
      <c r="CR399" s="11"/>
      <c r="CS399" s="11"/>
      <c r="CT399" s="11"/>
      <c r="CU399" s="11"/>
      <c r="CV399" s="11"/>
      <c r="CW399" s="11"/>
      <c r="CX399" s="11"/>
      <c r="CY399" s="11"/>
      <c r="CZ399" s="11"/>
      <c r="DA399" s="11"/>
      <c r="DB399" s="11"/>
      <c r="DC399" s="11"/>
      <c r="DD399" s="11"/>
      <c r="DE399" s="11"/>
      <c r="DF399" s="11"/>
      <c r="DG399" s="11"/>
      <c r="DH399" s="11"/>
      <c r="DI399" s="11"/>
      <c r="DJ399" s="11"/>
      <c r="DK399" s="11"/>
    </row>
    <row r="400" spans="16:115" ht="15" customHeight="1" x14ac:dyDescent="0.25"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  <c r="BS400" s="11"/>
      <c r="BT400" s="11"/>
      <c r="BU400" s="11"/>
      <c r="BV400" s="11"/>
      <c r="BW400" s="11"/>
      <c r="BX400" s="11"/>
      <c r="BY400" s="11"/>
      <c r="BZ400" s="11"/>
      <c r="CA400" s="11"/>
      <c r="CB400" s="11"/>
      <c r="CC400" s="11"/>
      <c r="CD400" s="11"/>
      <c r="CI400" s="11"/>
      <c r="CJ400" s="11"/>
      <c r="CK400" s="11"/>
      <c r="CL400" s="11"/>
      <c r="CM400" s="11"/>
      <c r="CN400" s="11"/>
      <c r="CO400" s="11"/>
      <c r="CP400" s="11"/>
      <c r="CQ400" s="11"/>
      <c r="CR400" s="11"/>
      <c r="CS400" s="11"/>
      <c r="CT400" s="11"/>
      <c r="CU400" s="11"/>
      <c r="CV400" s="11"/>
      <c r="CW400" s="11"/>
      <c r="CX400" s="11"/>
      <c r="CY400" s="11"/>
      <c r="CZ400" s="11"/>
      <c r="DA400" s="11"/>
      <c r="DB400" s="11"/>
      <c r="DC400" s="11"/>
      <c r="DD400" s="11"/>
      <c r="DE400" s="11"/>
      <c r="DF400" s="11"/>
      <c r="DG400" s="11"/>
      <c r="DH400" s="11"/>
      <c r="DI400" s="11"/>
      <c r="DJ400" s="11"/>
      <c r="DK400" s="11"/>
    </row>
    <row r="401" spans="16:115" ht="15" customHeight="1" x14ac:dyDescent="0.25"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I401" s="11"/>
      <c r="CJ401" s="11"/>
      <c r="CK401" s="11"/>
      <c r="CL401" s="11"/>
      <c r="CM401" s="11"/>
      <c r="CN401" s="11"/>
      <c r="CO401" s="11"/>
      <c r="CP401" s="11"/>
      <c r="CQ401" s="11"/>
      <c r="CR401" s="11"/>
      <c r="CS401" s="11"/>
      <c r="CT401" s="11"/>
      <c r="CU401" s="11"/>
      <c r="CV401" s="11"/>
      <c r="CW401" s="11"/>
      <c r="CX401" s="11"/>
      <c r="CY401" s="11"/>
      <c r="CZ401" s="11"/>
      <c r="DA401" s="11"/>
      <c r="DB401" s="11"/>
      <c r="DC401" s="11"/>
      <c r="DD401" s="11"/>
      <c r="DE401" s="11"/>
      <c r="DF401" s="11"/>
      <c r="DG401" s="11"/>
      <c r="DH401" s="11"/>
      <c r="DI401" s="11"/>
      <c r="DJ401" s="11"/>
      <c r="DK401" s="11"/>
    </row>
    <row r="402" spans="16:115" ht="15" customHeight="1" x14ac:dyDescent="0.25"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  <c r="BS402" s="11"/>
      <c r="BT402" s="11"/>
      <c r="BU402" s="11"/>
      <c r="BV402" s="11"/>
      <c r="BW402" s="11"/>
      <c r="BX402" s="11"/>
      <c r="BY402" s="11"/>
      <c r="BZ402" s="11"/>
      <c r="CA402" s="11"/>
      <c r="CB402" s="11"/>
      <c r="CC402" s="11"/>
      <c r="CD402" s="11"/>
      <c r="CI402" s="11"/>
      <c r="CJ402" s="11"/>
      <c r="CK402" s="11"/>
      <c r="CL402" s="11"/>
      <c r="CM402" s="11"/>
      <c r="CN402" s="11"/>
      <c r="CO402" s="11"/>
      <c r="CP402" s="11"/>
      <c r="CQ402" s="11"/>
      <c r="CR402" s="11"/>
      <c r="CS402" s="11"/>
      <c r="CT402" s="11"/>
      <c r="CU402" s="11"/>
      <c r="CV402" s="11"/>
      <c r="CW402" s="11"/>
      <c r="CX402" s="11"/>
      <c r="CY402" s="11"/>
      <c r="CZ402" s="11"/>
      <c r="DA402" s="11"/>
      <c r="DB402" s="11"/>
      <c r="DC402" s="11"/>
      <c r="DD402" s="11"/>
      <c r="DE402" s="11"/>
      <c r="DF402" s="11"/>
      <c r="DG402" s="11"/>
      <c r="DH402" s="11"/>
      <c r="DI402" s="11"/>
      <c r="DJ402" s="11"/>
      <c r="DK402" s="11"/>
    </row>
    <row r="403" spans="16:115" ht="15" customHeight="1" x14ac:dyDescent="0.25"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  <c r="BS403" s="11"/>
      <c r="BT403" s="11"/>
      <c r="BU403" s="11"/>
      <c r="BV403" s="11"/>
      <c r="BW403" s="11"/>
      <c r="BX403" s="11"/>
      <c r="BY403" s="11"/>
      <c r="BZ403" s="11"/>
      <c r="CA403" s="11"/>
      <c r="CB403" s="11"/>
      <c r="CC403" s="11"/>
      <c r="CD403" s="11"/>
      <c r="CI403" s="11"/>
      <c r="CJ403" s="11"/>
      <c r="CK403" s="11"/>
      <c r="CL403" s="11"/>
      <c r="CM403" s="11"/>
      <c r="CN403" s="11"/>
      <c r="CO403" s="11"/>
      <c r="CP403" s="11"/>
      <c r="CQ403" s="11"/>
      <c r="CR403" s="11"/>
      <c r="CS403" s="11"/>
      <c r="CT403" s="11"/>
      <c r="CU403" s="11"/>
      <c r="CV403" s="11"/>
      <c r="CW403" s="11"/>
      <c r="CX403" s="11"/>
      <c r="CY403" s="11"/>
      <c r="CZ403" s="11"/>
      <c r="DA403" s="11"/>
      <c r="DB403" s="11"/>
      <c r="DC403" s="11"/>
      <c r="DD403" s="11"/>
      <c r="DE403" s="11"/>
      <c r="DF403" s="11"/>
      <c r="DG403" s="11"/>
      <c r="DH403" s="11"/>
      <c r="DI403" s="11"/>
      <c r="DJ403" s="11"/>
      <c r="DK403" s="11"/>
    </row>
    <row r="404" spans="16:115" ht="15" customHeight="1" x14ac:dyDescent="0.25"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  <c r="BS404" s="11"/>
      <c r="BT404" s="11"/>
      <c r="BU404" s="11"/>
      <c r="BV404" s="11"/>
      <c r="BW404" s="11"/>
      <c r="BX404" s="11"/>
      <c r="BY404" s="11"/>
      <c r="BZ404" s="11"/>
      <c r="CA404" s="11"/>
      <c r="CB404" s="11"/>
      <c r="CC404" s="11"/>
      <c r="CD404" s="11"/>
      <c r="CI404" s="11"/>
      <c r="CJ404" s="11"/>
      <c r="CK404" s="11"/>
      <c r="CL404" s="11"/>
      <c r="CM404" s="11"/>
      <c r="CN404" s="11"/>
      <c r="CO404" s="11"/>
      <c r="CP404" s="11"/>
      <c r="CQ404" s="11"/>
      <c r="CR404" s="11"/>
      <c r="CS404" s="11"/>
      <c r="CT404" s="11"/>
      <c r="CU404" s="11"/>
      <c r="CV404" s="11"/>
      <c r="CW404" s="11"/>
      <c r="CX404" s="11"/>
      <c r="CY404" s="11"/>
      <c r="CZ404" s="11"/>
      <c r="DA404" s="11"/>
      <c r="DB404" s="11"/>
      <c r="DC404" s="11"/>
      <c r="DD404" s="11"/>
      <c r="DE404" s="11"/>
      <c r="DF404" s="11"/>
      <c r="DG404" s="11"/>
      <c r="DH404" s="11"/>
      <c r="DI404" s="11"/>
      <c r="DJ404" s="11"/>
      <c r="DK404" s="11"/>
    </row>
    <row r="405" spans="16:115" ht="15" customHeight="1" x14ac:dyDescent="0.25"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  <c r="BS405" s="11"/>
      <c r="BT405" s="11"/>
      <c r="BU405" s="11"/>
      <c r="BV405" s="11"/>
      <c r="BW405" s="11"/>
      <c r="BX405" s="11"/>
      <c r="BY405" s="11"/>
      <c r="BZ405" s="11"/>
      <c r="CA405" s="11"/>
      <c r="CB405" s="11"/>
      <c r="CC405" s="11"/>
      <c r="CD405" s="11"/>
      <c r="CI405" s="11"/>
      <c r="CJ405" s="11"/>
      <c r="CK405" s="11"/>
      <c r="CL405" s="11"/>
      <c r="CM405" s="11"/>
      <c r="CN405" s="11"/>
      <c r="CO405" s="11"/>
      <c r="CP405" s="11"/>
      <c r="CQ405" s="11"/>
      <c r="CR405" s="11"/>
      <c r="CS405" s="11"/>
      <c r="CT405" s="11"/>
      <c r="CU405" s="11"/>
      <c r="CV405" s="11"/>
      <c r="CW405" s="11"/>
      <c r="CX405" s="11"/>
      <c r="CY405" s="11"/>
      <c r="CZ405" s="11"/>
      <c r="DA405" s="11"/>
      <c r="DB405" s="11"/>
      <c r="DC405" s="11"/>
      <c r="DD405" s="11"/>
      <c r="DE405" s="11"/>
      <c r="DF405" s="11"/>
      <c r="DG405" s="11"/>
      <c r="DH405" s="11"/>
      <c r="DI405" s="11"/>
      <c r="DJ405" s="11"/>
      <c r="DK405" s="11"/>
    </row>
    <row r="406" spans="16:115" ht="15" customHeight="1" x14ac:dyDescent="0.25"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I406" s="11"/>
      <c r="CJ406" s="11"/>
      <c r="CK406" s="11"/>
      <c r="CL406" s="11"/>
      <c r="CM406" s="11"/>
      <c r="CN406" s="11"/>
      <c r="CO406" s="11"/>
      <c r="CP406" s="11"/>
      <c r="CQ406" s="11"/>
      <c r="CR406" s="11"/>
      <c r="CS406" s="11"/>
      <c r="CT406" s="11"/>
      <c r="CU406" s="11"/>
      <c r="CV406" s="11"/>
      <c r="CW406" s="11"/>
      <c r="CX406" s="11"/>
      <c r="CY406" s="11"/>
      <c r="CZ406" s="11"/>
      <c r="DA406" s="11"/>
      <c r="DB406" s="11"/>
      <c r="DC406" s="11"/>
      <c r="DD406" s="11"/>
      <c r="DE406" s="11"/>
      <c r="DF406" s="11"/>
      <c r="DG406" s="11"/>
      <c r="DH406" s="11"/>
      <c r="DI406" s="11"/>
      <c r="DJ406" s="11"/>
      <c r="DK406" s="11"/>
    </row>
    <row r="407" spans="16:115" ht="15" customHeight="1" x14ac:dyDescent="0.25"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  <c r="BS407" s="11"/>
      <c r="BT407" s="11"/>
      <c r="BU407" s="11"/>
      <c r="BV407" s="11"/>
      <c r="BW407" s="11"/>
      <c r="BX407" s="11"/>
      <c r="BY407" s="11"/>
      <c r="BZ407" s="11"/>
      <c r="CA407" s="11"/>
      <c r="CB407" s="11"/>
      <c r="CC407" s="11"/>
      <c r="CD407" s="11"/>
      <c r="CI407" s="11"/>
      <c r="CJ407" s="11"/>
      <c r="CK407" s="11"/>
      <c r="CL407" s="11"/>
      <c r="CM407" s="11"/>
      <c r="CN407" s="11"/>
      <c r="CO407" s="11"/>
      <c r="CP407" s="11"/>
      <c r="CQ407" s="11"/>
      <c r="CR407" s="11"/>
      <c r="CS407" s="11"/>
      <c r="CT407" s="11"/>
      <c r="CU407" s="11"/>
      <c r="CV407" s="11"/>
      <c r="CW407" s="11"/>
      <c r="CX407" s="11"/>
      <c r="CY407" s="11"/>
      <c r="CZ407" s="11"/>
      <c r="DA407" s="11"/>
      <c r="DB407" s="11"/>
      <c r="DC407" s="11"/>
      <c r="DD407" s="11"/>
      <c r="DE407" s="11"/>
      <c r="DF407" s="11"/>
      <c r="DG407" s="11"/>
      <c r="DH407" s="11"/>
      <c r="DI407" s="11"/>
      <c r="DJ407" s="11"/>
      <c r="DK407" s="11"/>
    </row>
    <row r="408" spans="16:115" ht="15" customHeight="1" x14ac:dyDescent="0.25"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  <c r="BS408" s="11"/>
      <c r="BT408" s="11"/>
      <c r="BU408" s="11"/>
      <c r="BV408" s="11"/>
      <c r="BW408" s="11"/>
      <c r="BX408" s="11"/>
      <c r="BY408" s="11"/>
      <c r="BZ408" s="11"/>
      <c r="CA408" s="11"/>
      <c r="CB408" s="11"/>
      <c r="CC408" s="11"/>
      <c r="CD408" s="11"/>
      <c r="CI408" s="11"/>
      <c r="CJ408" s="11"/>
      <c r="CK408" s="11"/>
      <c r="CL408" s="11"/>
      <c r="CM408" s="11"/>
      <c r="CN408" s="11"/>
      <c r="CO408" s="11"/>
      <c r="CP408" s="11"/>
      <c r="CQ408" s="11"/>
      <c r="CR408" s="11"/>
      <c r="CS408" s="11"/>
      <c r="CT408" s="11"/>
      <c r="CU408" s="11"/>
      <c r="CV408" s="11"/>
      <c r="CW408" s="11"/>
      <c r="CX408" s="11"/>
      <c r="CY408" s="11"/>
      <c r="CZ408" s="11"/>
      <c r="DA408" s="11"/>
      <c r="DB408" s="11"/>
      <c r="DC408" s="11"/>
      <c r="DD408" s="11"/>
      <c r="DE408" s="11"/>
      <c r="DF408" s="11"/>
      <c r="DG408" s="11"/>
      <c r="DH408" s="11"/>
      <c r="DI408" s="11"/>
      <c r="DJ408" s="11"/>
      <c r="DK408" s="11"/>
    </row>
    <row r="409" spans="16:115" ht="15" customHeight="1" x14ac:dyDescent="0.25"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  <c r="BS409" s="11"/>
      <c r="BT409" s="11"/>
      <c r="BU409" s="11"/>
      <c r="BV409" s="11"/>
      <c r="BW409" s="11"/>
      <c r="BX409" s="11"/>
      <c r="BY409" s="11"/>
      <c r="BZ409" s="11"/>
      <c r="CA409" s="11"/>
      <c r="CB409" s="11"/>
      <c r="CC409" s="11"/>
      <c r="CD409" s="11"/>
      <c r="CI409" s="11"/>
      <c r="CJ409" s="11"/>
      <c r="CK409" s="11"/>
      <c r="CL409" s="11"/>
      <c r="CM409" s="11"/>
      <c r="CN409" s="11"/>
      <c r="CO409" s="11"/>
      <c r="CP409" s="11"/>
      <c r="CQ409" s="11"/>
      <c r="CR409" s="11"/>
      <c r="CS409" s="11"/>
      <c r="CT409" s="11"/>
      <c r="CU409" s="11"/>
      <c r="CV409" s="11"/>
      <c r="CW409" s="11"/>
      <c r="CX409" s="11"/>
      <c r="CY409" s="11"/>
      <c r="CZ409" s="11"/>
      <c r="DA409" s="11"/>
      <c r="DB409" s="11"/>
      <c r="DC409" s="11"/>
      <c r="DD409" s="11"/>
      <c r="DE409" s="11"/>
      <c r="DF409" s="11"/>
      <c r="DG409" s="11"/>
      <c r="DH409" s="11"/>
      <c r="DI409" s="11"/>
      <c r="DJ409" s="11"/>
      <c r="DK409" s="11"/>
    </row>
    <row r="410" spans="16:115" ht="15" customHeight="1" x14ac:dyDescent="0.25"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  <c r="BS410" s="11"/>
      <c r="BT410" s="11"/>
      <c r="BU410" s="11"/>
      <c r="BV410" s="11"/>
      <c r="BW410" s="11"/>
      <c r="BX410" s="11"/>
      <c r="BY410" s="11"/>
      <c r="BZ410" s="11"/>
      <c r="CA410" s="11"/>
      <c r="CB410" s="11"/>
      <c r="CC410" s="11"/>
      <c r="CD410" s="11"/>
      <c r="CI410" s="11"/>
      <c r="CJ410" s="11"/>
      <c r="CK410" s="11"/>
      <c r="CL410" s="11"/>
      <c r="CM410" s="11"/>
      <c r="CN410" s="11"/>
      <c r="CO410" s="11"/>
      <c r="CP410" s="11"/>
      <c r="CQ410" s="11"/>
      <c r="CR410" s="11"/>
      <c r="CS410" s="11"/>
      <c r="CT410" s="11"/>
      <c r="CU410" s="11"/>
      <c r="CV410" s="11"/>
      <c r="CW410" s="11"/>
      <c r="CX410" s="11"/>
      <c r="CY410" s="11"/>
      <c r="CZ410" s="11"/>
      <c r="DA410" s="11"/>
      <c r="DB410" s="11"/>
      <c r="DC410" s="11"/>
      <c r="DD410" s="11"/>
      <c r="DE410" s="11"/>
      <c r="DF410" s="11"/>
      <c r="DG410" s="11"/>
      <c r="DH410" s="11"/>
      <c r="DI410" s="11"/>
      <c r="DJ410" s="11"/>
      <c r="DK410" s="11"/>
    </row>
    <row r="411" spans="16:115" ht="15" customHeight="1" x14ac:dyDescent="0.25"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  <c r="BS411" s="11"/>
      <c r="BT411" s="11"/>
      <c r="BU411" s="11"/>
      <c r="BV411" s="11"/>
      <c r="BW411" s="11"/>
      <c r="BX411" s="11"/>
      <c r="BY411" s="11"/>
      <c r="BZ411" s="11"/>
      <c r="CA411" s="11"/>
      <c r="CB411" s="11"/>
      <c r="CC411" s="11"/>
      <c r="CD411" s="11"/>
      <c r="CI411" s="11"/>
      <c r="CJ411" s="11"/>
      <c r="CK411" s="11"/>
      <c r="CL411" s="11"/>
      <c r="CM411" s="11"/>
      <c r="CN411" s="11"/>
      <c r="CO411" s="11"/>
      <c r="CP411" s="11"/>
      <c r="CQ411" s="11"/>
      <c r="CR411" s="11"/>
      <c r="CS411" s="11"/>
      <c r="CT411" s="11"/>
      <c r="CU411" s="11"/>
      <c r="CV411" s="11"/>
      <c r="CW411" s="11"/>
      <c r="CX411" s="11"/>
      <c r="CY411" s="11"/>
      <c r="CZ411" s="11"/>
      <c r="DA411" s="11"/>
      <c r="DB411" s="11"/>
      <c r="DC411" s="11"/>
      <c r="DD411" s="11"/>
      <c r="DE411" s="11"/>
      <c r="DF411" s="11"/>
      <c r="DG411" s="11"/>
      <c r="DH411" s="11"/>
      <c r="DI411" s="11"/>
      <c r="DJ411" s="11"/>
      <c r="DK411" s="11"/>
    </row>
    <row r="412" spans="16:115" ht="15" customHeight="1" x14ac:dyDescent="0.25"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  <c r="BS412" s="11"/>
      <c r="BT412" s="11"/>
      <c r="BU412" s="11"/>
      <c r="BV412" s="11"/>
      <c r="BW412" s="11"/>
      <c r="BX412" s="11"/>
      <c r="BY412" s="11"/>
      <c r="BZ412" s="11"/>
      <c r="CA412" s="11"/>
      <c r="CB412" s="11"/>
      <c r="CC412" s="11"/>
      <c r="CD412" s="11"/>
      <c r="CI412" s="11"/>
      <c r="CJ412" s="11"/>
      <c r="CK412" s="11"/>
      <c r="CL412" s="11"/>
      <c r="CM412" s="11"/>
      <c r="CN412" s="11"/>
      <c r="CO412" s="11"/>
      <c r="CP412" s="11"/>
      <c r="CQ412" s="11"/>
      <c r="CR412" s="11"/>
      <c r="CS412" s="11"/>
      <c r="CT412" s="11"/>
      <c r="CU412" s="11"/>
      <c r="CV412" s="11"/>
      <c r="CW412" s="11"/>
      <c r="CX412" s="11"/>
      <c r="CY412" s="11"/>
      <c r="CZ412" s="11"/>
      <c r="DA412" s="11"/>
      <c r="DB412" s="11"/>
      <c r="DC412" s="11"/>
      <c r="DD412" s="11"/>
      <c r="DE412" s="11"/>
      <c r="DF412" s="11"/>
      <c r="DG412" s="11"/>
      <c r="DH412" s="11"/>
      <c r="DI412" s="11"/>
      <c r="DJ412" s="11"/>
      <c r="DK412" s="11"/>
    </row>
    <row r="413" spans="16:115" ht="15" customHeight="1" x14ac:dyDescent="0.25"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  <c r="BS413" s="11"/>
      <c r="BT413" s="11"/>
      <c r="BU413" s="11"/>
      <c r="BV413" s="11"/>
      <c r="BW413" s="11"/>
      <c r="BX413" s="11"/>
      <c r="BY413" s="11"/>
      <c r="BZ413" s="11"/>
      <c r="CA413" s="11"/>
      <c r="CB413" s="11"/>
      <c r="CC413" s="11"/>
      <c r="CD413" s="11"/>
      <c r="CI413" s="11"/>
      <c r="CJ413" s="11"/>
      <c r="CK413" s="11"/>
      <c r="CL413" s="11"/>
      <c r="CM413" s="11"/>
      <c r="CN413" s="11"/>
      <c r="CO413" s="11"/>
      <c r="CP413" s="11"/>
      <c r="CQ413" s="11"/>
      <c r="CR413" s="11"/>
      <c r="CS413" s="11"/>
      <c r="CT413" s="11"/>
      <c r="CU413" s="11"/>
      <c r="CV413" s="11"/>
      <c r="CW413" s="11"/>
      <c r="CX413" s="11"/>
      <c r="CY413" s="11"/>
      <c r="CZ413" s="11"/>
      <c r="DA413" s="11"/>
      <c r="DB413" s="11"/>
      <c r="DC413" s="11"/>
      <c r="DD413" s="11"/>
      <c r="DE413" s="11"/>
      <c r="DF413" s="11"/>
      <c r="DG413" s="11"/>
      <c r="DH413" s="11"/>
      <c r="DI413" s="11"/>
      <c r="DJ413" s="11"/>
      <c r="DK413" s="11"/>
    </row>
    <row r="414" spans="16:115" ht="15" customHeight="1" x14ac:dyDescent="0.25"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I414" s="11"/>
      <c r="CJ414" s="11"/>
      <c r="CK414" s="11"/>
      <c r="CL414" s="11"/>
      <c r="CM414" s="11"/>
      <c r="CN414" s="11"/>
      <c r="CO414" s="11"/>
      <c r="CP414" s="11"/>
      <c r="CQ414" s="11"/>
      <c r="CR414" s="11"/>
      <c r="CS414" s="11"/>
      <c r="CT414" s="11"/>
      <c r="CU414" s="11"/>
      <c r="CV414" s="11"/>
      <c r="CW414" s="11"/>
      <c r="CX414" s="11"/>
      <c r="CY414" s="11"/>
      <c r="CZ414" s="11"/>
      <c r="DA414" s="11"/>
      <c r="DB414" s="11"/>
      <c r="DC414" s="11"/>
      <c r="DD414" s="11"/>
      <c r="DE414" s="11"/>
      <c r="DF414" s="11"/>
      <c r="DG414" s="11"/>
      <c r="DH414" s="11"/>
      <c r="DI414" s="11"/>
      <c r="DJ414" s="11"/>
      <c r="DK414" s="11"/>
    </row>
    <row r="415" spans="16:115" ht="15" customHeight="1" x14ac:dyDescent="0.25"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  <c r="BS415" s="11"/>
      <c r="BT415" s="11"/>
      <c r="BU415" s="11"/>
      <c r="BV415" s="11"/>
      <c r="BW415" s="11"/>
      <c r="BX415" s="11"/>
      <c r="BY415" s="11"/>
      <c r="BZ415" s="11"/>
      <c r="CA415" s="11"/>
      <c r="CB415" s="11"/>
      <c r="CC415" s="11"/>
      <c r="CD415" s="11"/>
      <c r="CI415" s="11"/>
      <c r="CJ415" s="11"/>
      <c r="CK415" s="11"/>
      <c r="CL415" s="11"/>
      <c r="CM415" s="11"/>
      <c r="CN415" s="11"/>
      <c r="CO415" s="11"/>
      <c r="CP415" s="11"/>
      <c r="CQ415" s="11"/>
      <c r="CR415" s="11"/>
      <c r="CS415" s="11"/>
      <c r="CT415" s="11"/>
      <c r="CU415" s="11"/>
      <c r="CV415" s="11"/>
      <c r="CW415" s="11"/>
      <c r="CX415" s="11"/>
      <c r="CY415" s="11"/>
      <c r="CZ415" s="11"/>
      <c r="DA415" s="11"/>
      <c r="DB415" s="11"/>
      <c r="DC415" s="11"/>
      <c r="DD415" s="11"/>
      <c r="DE415" s="11"/>
      <c r="DF415" s="11"/>
      <c r="DG415" s="11"/>
      <c r="DH415" s="11"/>
      <c r="DI415" s="11"/>
      <c r="DJ415" s="11"/>
      <c r="DK415" s="11"/>
    </row>
    <row r="416" spans="16:115" ht="15" customHeight="1" x14ac:dyDescent="0.25"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  <c r="BS416" s="11"/>
      <c r="BT416" s="11"/>
      <c r="BU416" s="11"/>
      <c r="BV416" s="11"/>
      <c r="BW416" s="11"/>
      <c r="BX416" s="11"/>
      <c r="BY416" s="11"/>
      <c r="BZ416" s="11"/>
      <c r="CA416" s="11"/>
      <c r="CB416" s="11"/>
      <c r="CC416" s="11"/>
      <c r="CD416" s="11"/>
      <c r="CI416" s="11"/>
      <c r="CJ416" s="11"/>
      <c r="CK416" s="11"/>
      <c r="CL416" s="11"/>
      <c r="CM416" s="11"/>
      <c r="CN416" s="11"/>
      <c r="CO416" s="11"/>
      <c r="CP416" s="11"/>
      <c r="CQ416" s="11"/>
      <c r="CR416" s="11"/>
      <c r="CS416" s="11"/>
      <c r="CT416" s="11"/>
      <c r="CU416" s="11"/>
      <c r="CV416" s="11"/>
      <c r="CW416" s="11"/>
      <c r="CX416" s="11"/>
      <c r="CY416" s="11"/>
      <c r="CZ416" s="11"/>
      <c r="DA416" s="11"/>
      <c r="DB416" s="11"/>
      <c r="DC416" s="11"/>
      <c r="DD416" s="11"/>
      <c r="DE416" s="11"/>
      <c r="DF416" s="11"/>
      <c r="DG416" s="11"/>
      <c r="DH416" s="11"/>
      <c r="DI416" s="11"/>
      <c r="DJ416" s="11"/>
      <c r="DK416" s="11"/>
    </row>
    <row r="417" spans="16:115" ht="15" customHeight="1" x14ac:dyDescent="0.25"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  <c r="BS417" s="11"/>
      <c r="BT417" s="11"/>
      <c r="BU417" s="11"/>
      <c r="BV417" s="11"/>
      <c r="BW417" s="11"/>
      <c r="BX417" s="11"/>
      <c r="BY417" s="11"/>
      <c r="BZ417" s="11"/>
      <c r="CA417" s="11"/>
      <c r="CB417" s="11"/>
      <c r="CC417" s="11"/>
      <c r="CD417" s="11"/>
      <c r="CI417" s="11"/>
      <c r="CJ417" s="11"/>
      <c r="CK417" s="11"/>
      <c r="CL417" s="11"/>
      <c r="CM417" s="11"/>
      <c r="CN417" s="11"/>
      <c r="CO417" s="11"/>
      <c r="CP417" s="11"/>
      <c r="CQ417" s="11"/>
      <c r="CR417" s="11"/>
      <c r="CS417" s="11"/>
      <c r="CT417" s="11"/>
      <c r="CU417" s="11"/>
      <c r="CV417" s="11"/>
      <c r="CW417" s="11"/>
      <c r="CX417" s="11"/>
      <c r="CY417" s="11"/>
      <c r="CZ417" s="11"/>
      <c r="DA417" s="11"/>
      <c r="DB417" s="11"/>
      <c r="DC417" s="11"/>
      <c r="DD417" s="11"/>
      <c r="DE417" s="11"/>
      <c r="DF417" s="11"/>
      <c r="DG417" s="11"/>
      <c r="DH417" s="11"/>
      <c r="DI417" s="11"/>
      <c r="DJ417" s="11"/>
      <c r="DK417" s="11"/>
    </row>
    <row r="418" spans="16:115" ht="15" customHeight="1" x14ac:dyDescent="0.25"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  <c r="BS418" s="11"/>
      <c r="BT418" s="11"/>
      <c r="BU418" s="11"/>
      <c r="BV418" s="11"/>
      <c r="BW418" s="11"/>
      <c r="BX418" s="11"/>
      <c r="BY418" s="11"/>
      <c r="BZ418" s="11"/>
      <c r="CA418" s="11"/>
      <c r="CB418" s="11"/>
      <c r="CC418" s="11"/>
      <c r="CD418" s="11"/>
      <c r="CI418" s="11"/>
      <c r="CJ418" s="11"/>
      <c r="CK418" s="11"/>
      <c r="CL418" s="11"/>
      <c r="CM418" s="11"/>
      <c r="CN418" s="11"/>
      <c r="CO418" s="11"/>
      <c r="CP418" s="11"/>
      <c r="CQ418" s="11"/>
      <c r="CR418" s="11"/>
      <c r="CS418" s="11"/>
      <c r="CT418" s="11"/>
      <c r="CU418" s="11"/>
      <c r="CV418" s="11"/>
      <c r="CW418" s="11"/>
      <c r="CX418" s="11"/>
      <c r="CY418" s="11"/>
      <c r="CZ418" s="11"/>
      <c r="DA418" s="11"/>
      <c r="DB418" s="11"/>
      <c r="DC418" s="11"/>
      <c r="DD418" s="11"/>
      <c r="DE418" s="11"/>
      <c r="DF418" s="11"/>
      <c r="DG418" s="11"/>
      <c r="DH418" s="11"/>
      <c r="DI418" s="11"/>
      <c r="DJ418" s="11"/>
      <c r="DK418" s="11"/>
    </row>
    <row r="419" spans="16:115" ht="15" customHeight="1" x14ac:dyDescent="0.25"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  <c r="BS419" s="11"/>
      <c r="BT419" s="11"/>
      <c r="BU419" s="11"/>
      <c r="BV419" s="11"/>
      <c r="BW419" s="11"/>
      <c r="BX419" s="11"/>
      <c r="BY419" s="11"/>
      <c r="BZ419" s="11"/>
      <c r="CA419" s="11"/>
      <c r="CB419" s="11"/>
      <c r="CC419" s="11"/>
      <c r="CD419" s="11"/>
      <c r="CI419" s="11"/>
      <c r="CJ419" s="11"/>
      <c r="CK419" s="11"/>
      <c r="CL419" s="11"/>
      <c r="CM419" s="11"/>
      <c r="CN419" s="11"/>
      <c r="CO419" s="11"/>
      <c r="CP419" s="11"/>
      <c r="CQ419" s="11"/>
      <c r="CR419" s="11"/>
      <c r="CS419" s="11"/>
      <c r="CT419" s="11"/>
      <c r="CU419" s="11"/>
      <c r="CV419" s="11"/>
      <c r="CW419" s="11"/>
      <c r="CX419" s="11"/>
      <c r="CY419" s="11"/>
      <c r="CZ419" s="11"/>
      <c r="DA419" s="11"/>
      <c r="DB419" s="11"/>
      <c r="DC419" s="11"/>
      <c r="DD419" s="11"/>
      <c r="DE419" s="11"/>
      <c r="DF419" s="11"/>
      <c r="DG419" s="11"/>
      <c r="DH419" s="11"/>
      <c r="DI419" s="11"/>
      <c r="DJ419" s="11"/>
      <c r="DK419" s="11"/>
    </row>
    <row r="420" spans="16:115" ht="15" customHeight="1" x14ac:dyDescent="0.25"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  <c r="BS420" s="11"/>
      <c r="BT420" s="11"/>
      <c r="BU420" s="11"/>
      <c r="BV420" s="11"/>
      <c r="BW420" s="11"/>
      <c r="BX420" s="11"/>
      <c r="BY420" s="11"/>
      <c r="BZ420" s="11"/>
      <c r="CA420" s="11"/>
      <c r="CB420" s="11"/>
      <c r="CC420" s="11"/>
      <c r="CD420" s="11"/>
      <c r="CI420" s="11"/>
      <c r="CJ420" s="11"/>
      <c r="CK420" s="11"/>
      <c r="CL420" s="11"/>
      <c r="CM420" s="11"/>
      <c r="CN420" s="11"/>
      <c r="CO420" s="11"/>
      <c r="CP420" s="11"/>
      <c r="CQ420" s="11"/>
      <c r="CR420" s="11"/>
      <c r="CS420" s="11"/>
      <c r="CT420" s="11"/>
      <c r="CU420" s="11"/>
      <c r="CV420" s="11"/>
      <c r="CW420" s="11"/>
      <c r="CX420" s="11"/>
      <c r="CY420" s="11"/>
      <c r="CZ420" s="11"/>
      <c r="DA420" s="11"/>
      <c r="DB420" s="11"/>
      <c r="DC420" s="11"/>
      <c r="DD420" s="11"/>
      <c r="DE420" s="11"/>
      <c r="DF420" s="11"/>
      <c r="DG420" s="11"/>
      <c r="DH420" s="11"/>
      <c r="DI420" s="11"/>
      <c r="DJ420" s="11"/>
      <c r="DK420" s="11"/>
    </row>
    <row r="421" spans="16:115" ht="15" customHeight="1" x14ac:dyDescent="0.25"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  <c r="BS421" s="11"/>
      <c r="BT421" s="11"/>
      <c r="BU421" s="11"/>
      <c r="BV421" s="11"/>
      <c r="BW421" s="11"/>
      <c r="BX421" s="11"/>
      <c r="BY421" s="11"/>
      <c r="BZ421" s="11"/>
      <c r="CA421" s="11"/>
      <c r="CB421" s="11"/>
      <c r="CC421" s="11"/>
      <c r="CD421" s="11"/>
      <c r="CI421" s="11"/>
      <c r="CJ421" s="11"/>
      <c r="CK421" s="11"/>
      <c r="CL421" s="11"/>
      <c r="CM421" s="11"/>
      <c r="CN421" s="11"/>
      <c r="CO421" s="11"/>
      <c r="CP421" s="11"/>
      <c r="CQ421" s="11"/>
      <c r="CR421" s="11"/>
      <c r="CS421" s="11"/>
      <c r="CT421" s="11"/>
      <c r="CU421" s="11"/>
      <c r="CV421" s="11"/>
      <c r="CW421" s="11"/>
      <c r="CX421" s="11"/>
      <c r="CY421" s="11"/>
      <c r="CZ421" s="11"/>
      <c r="DA421" s="11"/>
      <c r="DB421" s="11"/>
      <c r="DC421" s="11"/>
      <c r="DD421" s="11"/>
      <c r="DE421" s="11"/>
      <c r="DF421" s="11"/>
      <c r="DG421" s="11"/>
      <c r="DH421" s="11"/>
      <c r="DI421" s="11"/>
      <c r="DJ421" s="11"/>
      <c r="DK421" s="11"/>
    </row>
    <row r="422" spans="16:115" ht="15" customHeight="1" x14ac:dyDescent="0.25"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  <c r="BS422" s="11"/>
      <c r="BT422" s="11"/>
      <c r="BU422" s="11"/>
      <c r="BV422" s="11"/>
      <c r="BW422" s="11"/>
      <c r="BX422" s="11"/>
      <c r="BY422" s="11"/>
      <c r="BZ422" s="11"/>
      <c r="CA422" s="11"/>
      <c r="CB422" s="11"/>
      <c r="CC422" s="11"/>
      <c r="CD422" s="11"/>
      <c r="CI422" s="11"/>
      <c r="CJ422" s="11"/>
      <c r="CK422" s="11"/>
      <c r="CL422" s="11"/>
      <c r="CM422" s="11"/>
      <c r="CN422" s="11"/>
      <c r="CO422" s="11"/>
      <c r="CP422" s="11"/>
      <c r="CQ422" s="11"/>
      <c r="CR422" s="11"/>
      <c r="CS422" s="11"/>
      <c r="CT422" s="11"/>
      <c r="CU422" s="11"/>
      <c r="CV422" s="11"/>
      <c r="CW422" s="11"/>
      <c r="CX422" s="11"/>
      <c r="CY422" s="11"/>
      <c r="CZ422" s="11"/>
      <c r="DA422" s="11"/>
      <c r="DB422" s="11"/>
      <c r="DC422" s="11"/>
      <c r="DD422" s="11"/>
      <c r="DE422" s="11"/>
      <c r="DF422" s="11"/>
      <c r="DG422" s="11"/>
      <c r="DH422" s="11"/>
      <c r="DI422" s="11"/>
      <c r="DJ422" s="11"/>
      <c r="DK422" s="11"/>
    </row>
    <row r="423" spans="16:115" ht="15" customHeight="1" x14ac:dyDescent="0.25"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  <c r="BS423" s="11"/>
      <c r="BT423" s="11"/>
      <c r="BU423" s="11"/>
      <c r="BV423" s="11"/>
      <c r="BW423" s="11"/>
      <c r="BX423" s="11"/>
      <c r="BY423" s="11"/>
      <c r="BZ423" s="11"/>
      <c r="CA423" s="11"/>
      <c r="CB423" s="11"/>
      <c r="CC423" s="11"/>
      <c r="CD423" s="11"/>
      <c r="CI423" s="11"/>
      <c r="CJ423" s="11"/>
      <c r="CK423" s="11"/>
      <c r="CL423" s="11"/>
      <c r="CM423" s="11"/>
      <c r="CN423" s="11"/>
      <c r="CO423" s="11"/>
      <c r="CP423" s="11"/>
      <c r="CQ423" s="11"/>
      <c r="CR423" s="11"/>
      <c r="CS423" s="11"/>
      <c r="CT423" s="11"/>
      <c r="CU423" s="11"/>
      <c r="CV423" s="11"/>
      <c r="CW423" s="11"/>
      <c r="CX423" s="11"/>
      <c r="CY423" s="11"/>
      <c r="CZ423" s="11"/>
      <c r="DA423" s="11"/>
      <c r="DB423" s="11"/>
      <c r="DC423" s="11"/>
      <c r="DD423" s="11"/>
      <c r="DE423" s="11"/>
      <c r="DF423" s="11"/>
      <c r="DG423" s="11"/>
      <c r="DH423" s="11"/>
      <c r="DI423" s="11"/>
      <c r="DJ423" s="11"/>
      <c r="DK423" s="11"/>
    </row>
    <row r="424" spans="16:115" ht="15" customHeight="1" x14ac:dyDescent="0.25"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  <c r="BS424" s="11"/>
      <c r="BT424" s="11"/>
      <c r="BU424" s="11"/>
      <c r="BV424" s="11"/>
      <c r="BW424" s="11"/>
      <c r="BX424" s="11"/>
      <c r="BY424" s="11"/>
      <c r="BZ424" s="11"/>
      <c r="CA424" s="11"/>
      <c r="CB424" s="11"/>
      <c r="CC424" s="11"/>
      <c r="CD424" s="11"/>
      <c r="CI424" s="11"/>
      <c r="CJ424" s="11"/>
      <c r="CK424" s="11"/>
      <c r="CL424" s="11"/>
      <c r="CM424" s="11"/>
      <c r="CN424" s="11"/>
      <c r="CO424" s="11"/>
      <c r="CP424" s="11"/>
      <c r="CQ424" s="11"/>
      <c r="CR424" s="11"/>
      <c r="CS424" s="11"/>
      <c r="CT424" s="11"/>
      <c r="CU424" s="11"/>
      <c r="CV424" s="11"/>
      <c r="CW424" s="11"/>
      <c r="CX424" s="11"/>
      <c r="CY424" s="11"/>
      <c r="CZ424" s="11"/>
      <c r="DA424" s="11"/>
      <c r="DB424" s="11"/>
      <c r="DC424" s="11"/>
      <c r="DD424" s="11"/>
      <c r="DE424" s="11"/>
      <c r="DF424" s="11"/>
      <c r="DG424" s="11"/>
      <c r="DH424" s="11"/>
      <c r="DI424" s="11"/>
      <c r="DJ424" s="11"/>
      <c r="DK424" s="11"/>
    </row>
    <row r="425" spans="16:115" ht="15" customHeight="1" x14ac:dyDescent="0.25"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  <c r="BS425" s="11"/>
      <c r="BT425" s="11"/>
      <c r="BU425" s="11"/>
      <c r="BV425" s="11"/>
      <c r="BW425" s="11"/>
      <c r="BX425" s="11"/>
      <c r="BY425" s="11"/>
      <c r="BZ425" s="11"/>
      <c r="CA425" s="11"/>
      <c r="CB425" s="11"/>
      <c r="CC425" s="11"/>
      <c r="CD425" s="11"/>
      <c r="CI425" s="11"/>
      <c r="CJ425" s="11"/>
      <c r="CK425" s="11"/>
      <c r="CL425" s="11"/>
      <c r="CM425" s="11"/>
      <c r="CN425" s="11"/>
      <c r="CO425" s="11"/>
      <c r="CP425" s="11"/>
      <c r="CQ425" s="11"/>
      <c r="CR425" s="11"/>
      <c r="CS425" s="11"/>
      <c r="CT425" s="11"/>
      <c r="CU425" s="11"/>
      <c r="CV425" s="11"/>
      <c r="CW425" s="11"/>
      <c r="CX425" s="11"/>
      <c r="CY425" s="11"/>
      <c r="CZ425" s="11"/>
      <c r="DA425" s="11"/>
      <c r="DB425" s="11"/>
      <c r="DC425" s="11"/>
      <c r="DD425" s="11"/>
      <c r="DE425" s="11"/>
      <c r="DF425" s="11"/>
      <c r="DG425" s="11"/>
      <c r="DH425" s="11"/>
      <c r="DI425" s="11"/>
      <c r="DJ425" s="11"/>
      <c r="DK425" s="11"/>
    </row>
    <row r="426" spans="16:115" ht="15" customHeight="1" x14ac:dyDescent="0.25"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  <c r="BS426" s="11"/>
      <c r="BT426" s="11"/>
      <c r="BU426" s="11"/>
      <c r="BV426" s="11"/>
      <c r="BW426" s="11"/>
      <c r="BX426" s="11"/>
      <c r="BY426" s="11"/>
      <c r="BZ426" s="11"/>
      <c r="CA426" s="11"/>
      <c r="CB426" s="11"/>
      <c r="CC426" s="11"/>
      <c r="CD426" s="11"/>
      <c r="CI426" s="11"/>
      <c r="CJ426" s="11"/>
      <c r="CK426" s="11"/>
      <c r="CL426" s="11"/>
      <c r="CM426" s="11"/>
      <c r="CN426" s="11"/>
      <c r="CO426" s="11"/>
      <c r="CP426" s="11"/>
      <c r="CQ426" s="11"/>
      <c r="CR426" s="11"/>
      <c r="CS426" s="11"/>
      <c r="CT426" s="11"/>
      <c r="CU426" s="11"/>
      <c r="CV426" s="11"/>
      <c r="CW426" s="11"/>
      <c r="CX426" s="11"/>
      <c r="CY426" s="11"/>
      <c r="CZ426" s="11"/>
      <c r="DA426" s="11"/>
      <c r="DB426" s="11"/>
      <c r="DC426" s="11"/>
      <c r="DD426" s="11"/>
      <c r="DE426" s="11"/>
      <c r="DF426" s="11"/>
      <c r="DG426" s="11"/>
      <c r="DH426" s="11"/>
      <c r="DI426" s="11"/>
      <c r="DJ426" s="11"/>
      <c r="DK426" s="11"/>
    </row>
    <row r="427" spans="16:115" ht="15" customHeight="1" x14ac:dyDescent="0.25"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  <c r="BS427" s="11"/>
      <c r="BT427" s="11"/>
      <c r="BU427" s="11"/>
      <c r="BV427" s="11"/>
      <c r="BW427" s="11"/>
      <c r="BX427" s="11"/>
      <c r="BY427" s="11"/>
      <c r="BZ427" s="11"/>
      <c r="CA427" s="11"/>
      <c r="CB427" s="11"/>
      <c r="CC427" s="11"/>
      <c r="CD427" s="11"/>
      <c r="CI427" s="11"/>
      <c r="CJ427" s="11"/>
      <c r="CK427" s="11"/>
      <c r="CL427" s="11"/>
      <c r="CM427" s="11"/>
      <c r="CN427" s="11"/>
      <c r="CO427" s="11"/>
      <c r="CP427" s="11"/>
      <c r="CQ427" s="11"/>
      <c r="CR427" s="11"/>
      <c r="CS427" s="11"/>
      <c r="CT427" s="11"/>
      <c r="CU427" s="11"/>
      <c r="CV427" s="11"/>
      <c r="CW427" s="11"/>
      <c r="CX427" s="11"/>
      <c r="CY427" s="11"/>
      <c r="CZ427" s="11"/>
      <c r="DA427" s="11"/>
      <c r="DB427" s="11"/>
      <c r="DC427" s="11"/>
      <c r="DD427" s="11"/>
      <c r="DE427" s="11"/>
      <c r="DF427" s="11"/>
      <c r="DG427" s="11"/>
      <c r="DH427" s="11"/>
      <c r="DI427" s="11"/>
      <c r="DJ427" s="11"/>
      <c r="DK427" s="11"/>
    </row>
    <row r="428" spans="16:115" ht="15" customHeight="1" x14ac:dyDescent="0.25"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  <c r="BS428" s="11"/>
      <c r="BT428" s="11"/>
      <c r="BU428" s="11"/>
      <c r="BV428" s="11"/>
      <c r="BW428" s="11"/>
      <c r="BX428" s="11"/>
      <c r="BY428" s="11"/>
      <c r="BZ428" s="11"/>
      <c r="CA428" s="11"/>
      <c r="CB428" s="11"/>
      <c r="CC428" s="11"/>
      <c r="CD428" s="11"/>
      <c r="CI428" s="11"/>
      <c r="CJ428" s="11"/>
      <c r="CK428" s="11"/>
      <c r="CL428" s="11"/>
      <c r="CM428" s="11"/>
      <c r="CN428" s="11"/>
      <c r="CO428" s="11"/>
      <c r="CP428" s="11"/>
      <c r="CQ428" s="11"/>
      <c r="CR428" s="11"/>
      <c r="CS428" s="11"/>
      <c r="CT428" s="11"/>
      <c r="CU428" s="11"/>
      <c r="CV428" s="11"/>
      <c r="CW428" s="11"/>
      <c r="CX428" s="11"/>
      <c r="CY428" s="11"/>
      <c r="CZ428" s="11"/>
      <c r="DA428" s="11"/>
      <c r="DB428" s="11"/>
      <c r="DC428" s="11"/>
      <c r="DD428" s="11"/>
      <c r="DE428" s="11"/>
      <c r="DF428" s="11"/>
      <c r="DG428" s="11"/>
      <c r="DH428" s="11"/>
      <c r="DI428" s="11"/>
      <c r="DJ428" s="11"/>
      <c r="DK428" s="11"/>
    </row>
    <row r="429" spans="16:115" ht="15" customHeight="1" x14ac:dyDescent="0.25"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1"/>
      <c r="CB429" s="11"/>
      <c r="CC429" s="11"/>
      <c r="CD429" s="11"/>
      <c r="CI429" s="11"/>
      <c r="CJ429" s="11"/>
      <c r="CK429" s="11"/>
      <c r="CL429" s="11"/>
      <c r="CM429" s="11"/>
      <c r="CN429" s="11"/>
      <c r="CO429" s="11"/>
      <c r="CP429" s="11"/>
      <c r="CQ429" s="11"/>
      <c r="CR429" s="11"/>
      <c r="CS429" s="11"/>
      <c r="CT429" s="11"/>
      <c r="CU429" s="11"/>
      <c r="CV429" s="11"/>
      <c r="CW429" s="11"/>
      <c r="CX429" s="11"/>
      <c r="CY429" s="11"/>
      <c r="CZ429" s="11"/>
      <c r="DA429" s="11"/>
      <c r="DB429" s="11"/>
      <c r="DC429" s="11"/>
      <c r="DD429" s="11"/>
      <c r="DE429" s="11"/>
      <c r="DF429" s="11"/>
      <c r="DG429" s="11"/>
      <c r="DH429" s="11"/>
      <c r="DI429" s="11"/>
      <c r="DJ429" s="11"/>
      <c r="DK429" s="11"/>
    </row>
    <row r="430" spans="16:115" ht="15" customHeight="1" x14ac:dyDescent="0.25"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  <c r="BS430" s="11"/>
      <c r="BT430" s="11"/>
      <c r="BU430" s="11"/>
      <c r="BV430" s="11"/>
      <c r="BW430" s="11"/>
      <c r="BX430" s="11"/>
      <c r="BY430" s="11"/>
      <c r="BZ430" s="11"/>
      <c r="CA430" s="11"/>
      <c r="CB430" s="11"/>
      <c r="CC430" s="11"/>
      <c r="CD430" s="11"/>
      <c r="CI430" s="11"/>
      <c r="CJ430" s="11"/>
      <c r="CK430" s="11"/>
      <c r="CL430" s="11"/>
      <c r="CM430" s="11"/>
      <c r="CN430" s="11"/>
      <c r="CO430" s="11"/>
      <c r="CP430" s="11"/>
      <c r="CQ430" s="11"/>
      <c r="CR430" s="11"/>
      <c r="CS430" s="11"/>
      <c r="CT430" s="11"/>
      <c r="CU430" s="11"/>
      <c r="CV430" s="11"/>
      <c r="CW430" s="11"/>
      <c r="CX430" s="11"/>
      <c r="CY430" s="11"/>
      <c r="CZ430" s="11"/>
      <c r="DA430" s="11"/>
      <c r="DB430" s="11"/>
      <c r="DC430" s="11"/>
      <c r="DD430" s="11"/>
      <c r="DE430" s="11"/>
      <c r="DF430" s="11"/>
      <c r="DG430" s="11"/>
      <c r="DH430" s="11"/>
      <c r="DI430" s="11"/>
      <c r="DJ430" s="11"/>
      <c r="DK430" s="11"/>
    </row>
    <row r="431" spans="16:115" ht="15" customHeight="1" x14ac:dyDescent="0.25"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I431" s="11"/>
      <c r="CJ431" s="11"/>
      <c r="CK431" s="11"/>
      <c r="CL431" s="11"/>
      <c r="CM431" s="11"/>
      <c r="CN431" s="11"/>
      <c r="CO431" s="11"/>
      <c r="CP431" s="11"/>
      <c r="CQ431" s="11"/>
      <c r="CR431" s="11"/>
      <c r="CS431" s="11"/>
      <c r="CT431" s="11"/>
      <c r="CU431" s="11"/>
      <c r="CV431" s="11"/>
      <c r="CW431" s="11"/>
      <c r="CX431" s="11"/>
      <c r="CY431" s="11"/>
      <c r="CZ431" s="11"/>
      <c r="DA431" s="11"/>
      <c r="DB431" s="11"/>
      <c r="DC431" s="11"/>
      <c r="DD431" s="11"/>
      <c r="DE431" s="11"/>
      <c r="DF431" s="11"/>
      <c r="DG431" s="11"/>
      <c r="DH431" s="11"/>
      <c r="DI431" s="11"/>
      <c r="DJ431" s="11"/>
      <c r="DK431" s="11"/>
    </row>
    <row r="432" spans="16:115" ht="15" customHeight="1" x14ac:dyDescent="0.25"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  <c r="BS432" s="11"/>
      <c r="BT432" s="11"/>
      <c r="BU432" s="11"/>
      <c r="BV432" s="11"/>
      <c r="BW432" s="11"/>
      <c r="BX432" s="11"/>
      <c r="BY432" s="11"/>
      <c r="BZ432" s="11"/>
      <c r="CA432" s="11"/>
      <c r="CB432" s="11"/>
      <c r="CC432" s="11"/>
      <c r="CD432" s="11"/>
      <c r="CI432" s="11"/>
      <c r="CJ432" s="11"/>
      <c r="CK432" s="11"/>
      <c r="CL432" s="11"/>
      <c r="CM432" s="11"/>
      <c r="CN432" s="11"/>
      <c r="CO432" s="11"/>
      <c r="CP432" s="11"/>
      <c r="CQ432" s="11"/>
      <c r="CR432" s="11"/>
      <c r="CS432" s="11"/>
      <c r="CT432" s="11"/>
      <c r="CU432" s="11"/>
      <c r="CV432" s="11"/>
      <c r="CW432" s="11"/>
      <c r="CX432" s="11"/>
      <c r="CY432" s="11"/>
      <c r="CZ432" s="11"/>
      <c r="DA432" s="11"/>
      <c r="DB432" s="11"/>
      <c r="DC432" s="11"/>
      <c r="DD432" s="11"/>
      <c r="DE432" s="11"/>
      <c r="DF432" s="11"/>
      <c r="DG432" s="11"/>
      <c r="DH432" s="11"/>
      <c r="DI432" s="11"/>
      <c r="DJ432" s="11"/>
      <c r="DK432" s="11"/>
    </row>
    <row r="433" spans="16:115" ht="15" customHeight="1" x14ac:dyDescent="0.25"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  <c r="BS433" s="11"/>
      <c r="BT433" s="11"/>
      <c r="BU433" s="11"/>
      <c r="BV433" s="11"/>
      <c r="BW433" s="11"/>
      <c r="BX433" s="11"/>
      <c r="BY433" s="11"/>
      <c r="BZ433" s="11"/>
      <c r="CA433" s="11"/>
      <c r="CB433" s="11"/>
      <c r="CC433" s="11"/>
      <c r="CD433" s="11"/>
      <c r="CI433" s="11"/>
      <c r="CJ433" s="11"/>
      <c r="CK433" s="11"/>
      <c r="CL433" s="11"/>
      <c r="CM433" s="11"/>
      <c r="CN433" s="11"/>
      <c r="CO433" s="11"/>
      <c r="CP433" s="11"/>
      <c r="CQ433" s="11"/>
      <c r="CR433" s="11"/>
      <c r="CS433" s="11"/>
      <c r="CT433" s="11"/>
      <c r="CU433" s="11"/>
      <c r="CV433" s="11"/>
      <c r="CW433" s="11"/>
      <c r="CX433" s="11"/>
      <c r="CY433" s="11"/>
      <c r="CZ433" s="11"/>
      <c r="DA433" s="11"/>
      <c r="DB433" s="11"/>
      <c r="DC433" s="11"/>
      <c r="DD433" s="11"/>
      <c r="DE433" s="11"/>
      <c r="DF433" s="11"/>
      <c r="DG433" s="11"/>
      <c r="DH433" s="11"/>
      <c r="DI433" s="11"/>
      <c r="DJ433" s="11"/>
      <c r="DK433" s="11"/>
    </row>
    <row r="434" spans="16:115" ht="15" customHeight="1" x14ac:dyDescent="0.25"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  <c r="BS434" s="11"/>
      <c r="BT434" s="11"/>
      <c r="BU434" s="11"/>
      <c r="BV434" s="11"/>
      <c r="BW434" s="11"/>
      <c r="BX434" s="11"/>
      <c r="BY434" s="11"/>
      <c r="BZ434" s="11"/>
      <c r="CA434" s="11"/>
      <c r="CB434" s="11"/>
      <c r="CC434" s="11"/>
      <c r="CD434" s="11"/>
      <c r="CI434" s="11"/>
      <c r="CJ434" s="11"/>
      <c r="CK434" s="11"/>
      <c r="CL434" s="11"/>
      <c r="CM434" s="11"/>
      <c r="CN434" s="11"/>
      <c r="CO434" s="11"/>
      <c r="CP434" s="11"/>
      <c r="CQ434" s="11"/>
      <c r="CR434" s="11"/>
      <c r="CS434" s="11"/>
      <c r="CT434" s="11"/>
      <c r="CU434" s="11"/>
      <c r="CV434" s="11"/>
      <c r="CW434" s="11"/>
      <c r="CX434" s="11"/>
      <c r="CY434" s="11"/>
      <c r="CZ434" s="11"/>
      <c r="DA434" s="11"/>
      <c r="DB434" s="11"/>
      <c r="DC434" s="11"/>
      <c r="DD434" s="11"/>
      <c r="DE434" s="11"/>
      <c r="DF434" s="11"/>
      <c r="DG434" s="11"/>
      <c r="DH434" s="11"/>
      <c r="DI434" s="11"/>
      <c r="DJ434" s="11"/>
      <c r="DK434" s="11"/>
    </row>
    <row r="435" spans="16:115" ht="15" customHeight="1" x14ac:dyDescent="0.25"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  <c r="BS435" s="11"/>
      <c r="BT435" s="11"/>
      <c r="BU435" s="11"/>
      <c r="BV435" s="11"/>
      <c r="BW435" s="11"/>
      <c r="BX435" s="11"/>
      <c r="BY435" s="11"/>
      <c r="BZ435" s="11"/>
      <c r="CA435" s="11"/>
      <c r="CB435" s="11"/>
      <c r="CC435" s="11"/>
      <c r="CD435" s="11"/>
      <c r="CI435" s="11"/>
      <c r="CJ435" s="11"/>
      <c r="CK435" s="11"/>
      <c r="CL435" s="11"/>
      <c r="CM435" s="11"/>
      <c r="CN435" s="11"/>
      <c r="CO435" s="11"/>
      <c r="CP435" s="11"/>
      <c r="CQ435" s="11"/>
      <c r="CR435" s="11"/>
      <c r="CS435" s="11"/>
      <c r="CT435" s="11"/>
      <c r="CU435" s="11"/>
      <c r="CV435" s="11"/>
      <c r="CW435" s="11"/>
      <c r="CX435" s="11"/>
      <c r="CY435" s="11"/>
      <c r="CZ435" s="11"/>
      <c r="DA435" s="11"/>
      <c r="DB435" s="11"/>
      <c r="DC435" s="11"/>
      <c r="DD435" s="11"/>
      <c r="DE435" s="11"/>
      <c r="DF435" s="11"/>
      <c r="DG435" s="11"/>
      <c r="DH435" s="11"/>
      <c r="DI435" s="11"/>
      <c r="DJ435" s="11"/>
      <c r="DK435" s="11"/>
    </row>
    <row r="436" spans="16:115" ht="15" customHeight="1" x14ac:dyDescent="0.25"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I436" s="11"/>
      <c r="CJ436" s="11"/>
      <c r="CK436" s="11"/>
      <c r="CL436" s="11"/>
      <c r="CM436" s="11"/>
      <c r="CN436" s="11"/>
      <c r="CO436" s="11"/>
      <c r="CP436" s="11"/>
      <c r="CQ436" s="11"/>
      <c r="CR436" s="11"/>
      <c r="CS436" s="11"/>
      <c r="CT436" s="11"/>
      <c r="CU436" s="11"/>
      <c r="CV436" s="11"/>
      <c r="CW436" s="11"/>
      <c r="CX436" s="11"/>
      <c r="CY436" s="11"/>
      <c r="CZ436" s="11"/>
      <c r="DA436" s="11"/>
      <c r="DB436" s="11"/>
      <c r="DC436" s="11"/>
      <c r="DD436" s="11"/>
      <c r="DE436" s="11"/>
      <c r="DF436" s="11"/>
      <c r="DG436" s="11"/>
      <c r="DH436" s="11"/>
      <c r="DI436" s="11"/>
      <c r="DJ436" s="11"/>
      <c r="DK436" s="11"/>
    </row>
    <row r="437" spans="16:115" ht="15" customHeight="1" x14ac:dyDescent="0.25"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  <c r="BS437" s="11"/>
      <c r="BT437" s="11"/>
      <c r="BU437" s="11"/>
      <c r="BV437" s="11"/>
      <c r="BW437" s="11"/>
      <c r="BX437" s="11"/>
      <c r="BY437" s="11"/>
      <c r="BZ437" s="11"/>
      <c r="CA437" s="11"/>
      <c r="CB437" s="11"/>
      <c r="CC437" s="11"/>
      <c r="CD437" s="11"/>
      <c r="CI437" s="11"/>
      <c r="CJ437" s="11"/>
      <c r="CK437" s="11"/>
      <c r="CL437" s="11"/>
      <c r="CM437" s="11"/>
      <c r="CN437" s="11"/>
      <c r="CO437" s="11"/>
      <c r="CP437" s="11"/>
      <c r="CQ437" s="11"/>
      <c r="CR437" s="11"/>
      <c r="CS437" s="11"/>
      <c r="CT437" s="11"/>
      <c r="CU437" s="11"/>
      <c r="CV437" s="11"/>
      <c r="CW437" s="11"/>
      <c r="CX437" s="11"/>
      <c r="CY437" s="11"/>
      <c r="CZ437" s="11"/>
      <c r="DA437" s="11"/>
      <c r="DB437" s="11"/>
      <c r="DC437" s="11"/>
      <c r="DD437" s="11"/>
      <c r="DE437" s="11"/>
      <c r="DF437" s="11"/>
      <c r="DG437" s="11"/>
      <c r="DH437" s="11"/>
      <c r="DI437" s="11"/>
      <c r="DJ437" s="11"/>
      <c r="DK437" s="11"/>
    </row>
    <row r="438" spans="16:115" ht="15" customHeight="1" x14ac:dyDescent="0.25"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  <c r="BS438" s="11"/>
      <c r="BT438" s="11"/>
      <c r="BU438" s="11"/>
      <c r="BV438" s="11"/>
      <c r="BW438" s="11"/>
      <c r="BX438" s="11"/>
      <c r="BY438" s="11"/>
      <c r="BZ438" s="11"/>
      <c r="CA438" s="11"/>
      <c r="CB438" s="11"/>
      <c r="CC438" s="11"/>
      <c r="CD438" s="11"/>
      <c r="CI438" s="11"/>
      <c r="CJ438" s="11"/>
      <c r="CK438" s="11"/>
      <c r="CL438" s="11"/>
      <c r="CM438" s="11"/>
      <c r="CN438" s="11"/>
      <c r="CO438" s="11"/>
      <c r="CP438" s="11"/>
      <c r="CQ438" s="11"/>
      <c r="CR438" s="11"/>
      <c r="CS438" s="11"/>
      <c r="CT438" s="11"/>
      <c r="CU438" s="11"/>
      <c r="CV438" s="11"/>
      <c r="CW438" s="11"/>
      <c r="CX438" s="11"/>
      <c r="CY438" s="11"/>
      <c r="CZ438" s="11"/>
      <c r="DA438" s="11"/>
      <c r="DB438" s="11"/>
      <c r="DC438" s="11"/>
      <c r="DD438" s="11"/>
      <c r="DE438" s="11"/>
      <c r="DF438" s="11"/>
      <c r="DG438" s="11"/>
      <c r="DH438" s="11"/>
      <c r="DI438" s="11"/>
      <c r="DJ438" s="11"/>
      <c r="DK438" s="11"/>
    </row>
    <row r="439" spans="16:115" ht="15" customHeight="1" x14ac:dyDescent="0.25"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  <c r="BS439" s="11"/>
      <c r="BT439" s="11"/>
      <c r="BU439" s="11"/>
      <c r="BV439" s="11"/>
      <c r="BW439" s="11"/>
      <c r="BX439" s="11"/>
      <c r="BY439" s="11"/>
      <c r="BZ439" s="11"/>
      <c r="CA439" s="11"/>
      <c r="CB439" s="11"/>
      <c r="CC439" s="11"/>
      <c r="CD439" s="11"/>
      <c r="CI439" s="11"/>
      <c r="CJ439" s="11"/>
      <c r="CK439" s="11"/>
      <c r="CL439" s="11"/>
      <c r="CM439" s="11"/>
      <c r="CN439" s="11"/>
      <c r="CO439" s="11"/>
      <c r="CP439" s="11"/>
      <c r="CQ439" s="11"/>
      <c r="CR439" s="11"/>
      <c r="CS439" s="11"/>
      <c r="CT439" s="11"/>
      <c r="CU439" s="11"/>
      <c r="CV439" s="11"/>
      <c r="CW439" s="11"/>
      <c r="CX439" s="11"/>
      <c r="CY439" s="11"/>
      <c r="CZ439" s="11"/>
      <c r="DA439" s="11"/>
      <c r="DB439" s="11"/>
      <c r="DC439" s="11"/>
      <c r="DD439" s="11"/>
      <c r="DE439" s="11"/>
      <c r="DF439" s="11"/>
      <c r="DG439" s="11"/>
      <c r="DH439" s="11"/>
      <c r="DI439" s="11"/>
      <c r="DJ439" s="11"/>
      <c r="DK439" s="11"/>
    </row>
    <row r="440" spans="16:115" ht="15" customHeight="1" x14ac:dyDescent="0.25"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  <c r="BS440" s="11"/>
      <c r="BT440" s="11"/>
      <c r="BU440" s="11"/>
      <c r="BV440" s="11"/>
      <c r="BW440" s="11"/>
      <c r="BX440" s="11"/>
      <c r="BY440" s="11"/>
      <c r="BZ440" s="11"/>
      <c r="CA440" s="11"/>
      <c r="CB440" s="11"/>
      <c r="CC440" s="11"/>
      <c r="CD440" s="11"/>
      <c r="CI440" s="11"/>
      <c r="CJ440" s="11"/>
      <c r="CK440" s="11"/>
      <c r="CL440" s="11"/>
      <c r="CM440" s="11"/>
      <c r="CN440" s="11"/>
      <c r="CO440" s="11"/>
      <c r="CP440" s="11"/>
      <c r="CQ440" s="11"/>
      <c r="CR440" s="11"/>
      <c r="CS440" s="11"/>
      <c r="CT440" s="11"/>
      <c r="CU440" s="11"/>
      <c r="CV440" s="11"/>
      <c r="CW440" s="11"/>
      <c r="CX440" s="11"/>
      <c r="CY440" s="11"/>
      <c r="CZ440" s="11"/>
      <c r="DA440" s="11"/>
      <c r="DB440" s="11"/>
      <c r="DC440" s="11"/>
      <c r="DD440" s="11"/>
      <c r="DE440" s="11"/>
      <c r="DF440" s="11"/>
      <c r="DG440" s="11"/>
      <c r="DH440" s="11"/>
      <c r="DI440" s="11"/>
      <c r="DJ440" s="11"/>
      <c r="DK440" s="11"/>
    </row>
    <row r="441" spans="16:115" ht="15" customHeight="1" x14ac:dyDescent="0.25"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  <c r="CA441" s="11"/>
      <c r="CB441" s="11"/>
      <c r="CC441" s="11"/>
      <c r="CD441" s="11"/>
      <c r="CI441" s="11"/>
      <c r="CJ441" s="11"/>
      <c r="CK441" s="11"/>
      <c r="CL441" s="11"/>
      <c r="CM441" s="11"/>
      <c r="CN441" s="11"/>
      <c r="CO441" s="11"/>
      <c r="CP441" s="11"/>
      <c r="CQ441" s="11"/>
      <c r="CR441" s="11"/>
      <c r="CS441" s="11"/>
      <c r="CT441" s="11"/>
      <c r="CU441" s="11"/>
      <c r="CV441" s="11"/>
      <c r="CW441" s="11"/>
      <c r="CX441" s="11"/>
      <c r="CY441" s="11"/>
      <c r="CZ441" s="11"/>
      <c r="DA441" s="11"/>
      <c r="DB441" s="11"/>
      <c r="DC441" s="11"/>
      <c r="DD441" s="11"/>
      <c r="DE441" s="11"/>
      <c r="DF441" s="11"/>
      <c r="DG441" s="11"/>
      <c r="DH441" s="11"/>
      <c r="DI441" s="11"/>
      <c r="DJ441" s="11"/>
      <c r="DK441" s="11"/>
    </row>
    <row r="442" spans="16:115" ht="15" customHeight="1" x14ac:dyDescent="0.25"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  <c r="BS442" s="11"/>
      <c r="BT442" s="11"/>
      <c r="BU442" s="11"/>
      <c r="BV442" s="11"/>
      <c r="BW442" s="11"/>
      <c r="BX442" s="11"/>
      <c r="BY442" s="11"/>
      <c r="BZ442" s="11"/>
      <c r="CA442" s="11"/>
      <c r="CB442" s="11"/>
      <c r="CC442" s="11"/>
      <c r="CD442" s="11"/>
      <c r="CI442" s="11"/>
      <c r="CJ442" s="11"/>
      <c r="CK442" s="11"/>
      <c r="CL442" s="11"/>
      <c r="CM442" s="11"/>
      <c r="CN442" s="11"/>
      <c r="CO442" s="11"/>
      <c r="CP442" s="11"/>
      <c r="CQ442" s="11"/>
      <c r="CR442" s="11"/>
      <c r="CS442" s="11"/>
      <c r="CT442" s="11"/>
      <c r="CU442" s="11"/>
      <c r="CV442" s="11"/>
      <c r="CW442" s="11"/>
      <c r="CX442" s="11"/>
      <c r="CY442" s="11"/>
      <c r="CZ442" s="11"/>
      <c r="DA442" s="11"/>
      <c r="DB442" s="11"/>
      <c r="DC442" s="11"/>
      <c r="DD442" s="11"/>
      <c r="DE442" s="11"/>
      <c r="DF442" s="11"/>
      <c r="DG442" s="11"/>
      <c r="DH442" s="11"/>
      <c r="DI442" s="11"/>
      <c r="DJ442" s="11"/>
      <c r="DK442" s="11"/>
    </row>
    <row r="443" spans="16:115" ht="15" customHeight="1" x14ac:dyDescent="0.25"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  <c r="CA443" s="11"/>
      <c r="CB443" s="11"/>
      <c r="CC443" s="11"/>
      <c r="CD443" s="11"/>
      <c r="CI443" s="11"/>
      <c r="CJ443" s="11"/>
      <c r="CK443" s="11"/>
      <c r="CL443" s="11"/>
      <c r="CM443" s="11"/>
      <c r="CN443" s="11"/>
      <c r="CO443" s="11"/>
      <c r="CP443" s="11"/>
      <c r="CQ443" s="11"/>
      <c r="CR443" s="11"/>
      <c r="CS443" s="11"/>
      <c r="CT443" s="11"/>
      <c r="CU443" s="11"/>
      <c r="CV443" s="11"/>
      <c r="CW443" s="11"/>
      <c r="CX443" s="11"/>
      <c r="CY443" s="11"/>
      <c r="CZ443" s="11"/>
      <c r="DA443" s="11"/>
      <c r="DB443" s="11"/>
      <c r="DC443" s="11"/>
      <c r="DD443" s="11"/>
      <c r="DE443" s="11"/>
      <c r="DF443" s="11"/>
      <c r="DG443" s="11"/>
      <c r="DH443" s="11"/>
      <c r="DI443" s="11"/>
      <c r="DJ443" s="11"/>
      <c r="DK443" s="11"/>
    </row>
    <row r="444" spans="16:115" ht="15" customHeight="1" x14ac:dyDescent="0.25"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  <c r="BS444" s="11"/>
      <c r="BT444" s="11"/>
      <c r="BU444" s="11"/>
      <c r="BV444" s="11"/>
      <c r="BW444" s="11"/>
      <c r="BX444" s="11"/>
      <c r="BY444" s="11"/>
      <c r="BZ444" s="11"/>
      <c r="CA444" s="11"/>
      <c r="CB444" s="11"/>
      <c r="CC444" s="11"/>
      <c r="CD444" s="11"/>
      <c r="CI444" s="11"/>
      <c r="CJ444" s="11"/>
      <c r="CK444" s="11"/>
      <c r="CL444" s="11"/>
      <c r="CM444" s="11"/>
      <c r="CN444" s="11"/>
      <c r="CO444" s="11"/>
      <c r="CP444" s="11"/>
      <c r="CQ444" s="11"/>
      <c r="CR444" s="11"/>
      <c r="CS444" s="11"/>
      <c r="CT444" s="11"/>
      <c r="CU444" s="11"/>
      <c r="CV444" s="11"/>
      <c r="CW444" s="11"/>
      <c r="CX444" s="11"/>
      <c r="CY444" s="11"/>
      <c r="CZ444" s="11"/>
      <c r="DA444" s="11"/>
      <c r="DB444" s="11"/>
      <c r="DC444" s="11"/>
      <c r="DD444" s="11"/>
      <c r="DE444" s="11"/>
      <c r="DF444" s="11"/>
      <c r="DG444" s="11"/>
      <c r="DH444" s="11"/>
      <c r="DI444" s="11"/>
      <c r="DJ444" s="11"/>
      <c r="DK444" s="11"/>
    </row>
    <row r="445" spans="16:115" ht="15" customHeight="1" x14ac:dyDescent="0.25"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  <c r="BS445" s="11"/>
      <c r="BT445" s="11"/>
      <c r="BU445" s="11"/>
      <c r="BV445" s="11"/>
      <c r="BW445" s="11"/>
      <c r="BX445" s="11"/>
      <c r="BY445" s="11"/>
      <c r="BZ445" s="11"/>
      <c r="CA445" s="11"/>
      <c r="CB445" s="11"/>
      <c r="CC445" s="11"/>
      <c r="CD445" s="11"/>
      <c r="CI445" s="11"/>
      <c r="CJ445" s="11"/>
      <c r="CK445" s="11"/>
      <c r="CL445" s="11"/>
      <c r="CM445" s="11"/>
      <c r="CN445" s="11"/>
      <c r="CO445" s="11"/>
      <c r="CP445" s="11"/>
      <c r="CQ445" s="11"/>
      <c r="CR445" s="11"/>
      <c r="CS445" s="11"/>
      <c r="CT445" s="11"/>
      <c r="CU445" s="11"/>
      <c r="CV445" s="11"/>
      <c r="CW445" s="11"/>
      <c r="CX445" s="11"/>
      <c r="CY445" s="11"/>
      <c r="CZ445" s="11"/>
      <c r="DA445" s="11"/>
      <c r="DB445" s="11"/>
      <c r="DC445" s="11"/>
      <c r="DD445" s="11"/>
      <c r="DE445" s="11"/>
      <c r="DF445" s="11"/>
      <c r="DG445" s="11"/>
      <c r="DH445" s="11"/>
      <c r="DI445" s="11"/>
      <c r="DJ445" s="11"/>
      <c r="DK445" s="11"/>
    </row>
    <row r="446" spans="16:115" ht="15" customHeight="1" x14ac:dyDescent="0.25"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I446" s="11"/>
      <c r="CJ446" s="11"/>
      <c r="CK446" s="11"/>
      <c r="CL446" s="11"/>
      <c r="CM446" s="11"/>
      <c r="CN446" s="11"/>
      <c r="CO446" s="11"/>
      <c r="CP446" s="11"/>
      <c r="CQ446" s="11"/>
      <c r="CR446" s="11"/>
      <c r="CS446" s="11"/>
      <c r="CT446" s="11"/>
      <c r="CU446" s="11"/>
      <c r="CV446" s="11"/>
      <c r="CW446" s="11"/>
      <c r="CX446" s="11"/>
      <c r="CY446" s="11"/>
      <c r="CZ446" s="11"/>
      <c r="DA446" s="11"/>
      <c r="DB446" s="11"/>
      <c r="DC446" s="11"/>
      <c r="DD446" s="11"/>
      <c r="DE446" s="11"/>
      <c r="DF446" s="11"/>
      <c r="DG446" s="11"/>
      <c r="DH446" s="11"/>
      <c r="DI446" s="11"/>
      <c r="DJ446" s="11"/>
      <c r="DK446" s="11"/>
    </row>
    <row r="447" spans="16:115" ht="15" customHeight="1" x14ac:dyDescent="0.25"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  <c r="CA447" s="11"/>
      <c r="CB447" s="11"/>
      <c r="CC447" s="11"/>
      <c r="CD447" s="11"/>
      <c r="CI447" s="11"/>
      <c r="CJ447" s="11"/>
      <c r="CK447" s="11"/>
      <c r="CL447" s="11"/>
      <c r="CM447" s="11"/>
      <c r="CN447" s="11"/>
      <c r="CO447" s="11"/>
      <c r="CP447" s="11"/>
      <c r="CQ447" s="11"/>
      <c r="CR447" s="11"/>
      <c r="CS447" s="11"/>
      <c r="CT447" s="11"/>
      <c r="CU447" s="11"/>
      <c r="CV447" s="11"/>
      <c r="CW447" s="11"/>
      <c r="CX447" s="11"/>
      <c r="CY447" s="11"/>
      <c r="CZ447" s="11"/>
      <c r="DA447" s="11"/>
      <c r="DB447" s="11"/>
      <c r="DC447" s="11"/>
      <c r="DD447" s="11"/>
      <c r="DE447" s="11"/>
      <c r="DF447" s="11"/>
      <c r="DG447" s="11"/>
      <c r="DH447" s="11"/>
      <c r="DI447" s="11"/>
      <c r="DJ447" s="11"/>
      <c r="DK447" s="11"/>
    </row>
    <row r="448" spans="16:115" ht="15" customHeight="1" x14ac:dyDescent="0.25"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  <c r="BS448" s="11"/>
      <c r="BT448" s="11"/>
      <c r="BU448" s="11"/>
      <c r="BV448" s="11"/>
      <c r="BW448" s="11"/>
      <c r="BX448" s="11"/>
      <c r="BY448" s="11"/>
      <c r="BZ448" s="11"/>
      <c r="CA448" s="11"/>
      <c r="CB448" s="11"/>
      <c r="CC448" s="11"/>
      <c r="CD448" s="11"/>
      <c r="CI448" s="11"/>
      <c r="CJ448" s="11"/>
      <c r="CK448" s="11"/>
      <c r="CL448" s="11"/>
      <c r="CM448" s="11"/>
      <c r="CN448" s="11"/>
      <c r="CO448" s="11"/>
      <c r="CP448" s="11"/>
      <c r="CQ448" s="11"/>
      <c r="CR448" s="11"/>
      <c r="CS448" s="11"/>
      <c r="CT448" s="11"/>
      <c r="CU448" s="11"/>
      <c r="CV448" s="11"/>
      <c r="CW448" s="11"/>
      <c r="CX448" s="11"/>
      <c r="CY448" s="11"/>
      <c r="CZ448" s="11"/>
      <c r="DA448" s="11"/>
      <c r="DB448" s="11"/>
      <c r="DC448" s="11"/>
      <c r="DD448" s="11"/>
      <c r="DE448" s="11"/>
      <c r="DF448" s="11"/>
      <c r="DG448" s="11"/>
      <c r="DH448" s="11"/>
      <c r="DI448" s="11"/>
      <c r="DJ448" s="11"/>
      <c r="DK448" s="11"/>
    </row>
    <row r="449" spans="16:115" ht="15" customHeight="1" x14ac:dyDescent="0.25"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  <c r="CA449" s="11"/>
      <c r="CB449" s="11"/>
      <c r="CC449" s="11"/>
      <c r="CD449" s="11"/>
      <c r="CI449" s="11"/>
      <c r="CJ449" s="11"/>
      <c r="CK449" s="11"/>
      <c r="CL449" s="11"/>
      <c r="CM449" s="11"/>
      <c r="CN449" s="11"/>
      <c r="CO449" s="11"/>
      <c r="CP449" s="11"/>
      <c r="CQ449" s="11"/>
      <c r="CR449" s="11"/>
      <c r="CS449" s="11"/>
      <c r="CT449" s="11"/>
      <c r="CU449" s="11"/>
      <c r="CV449" s="11"/>
      <c r="CW449" s="11"/>
      <c r="CX449" s="11"/>
      <c r="CY449" s="11"/>
      <c r="CZ449" s="11"/>
      <c r="DA449" s="11"/>
      <c r="DB449" s="11"/>
      <c r="DC449" s="11"/>
      <c r="DD449" s="11"/>
      <c r="DE449" s="11"/>
      <c r="DF449" s="11"/>
      <c r="DG449" s="11"/>
      <c r="DH449" s="11"/>
      <c r="DI449" s="11"/>
      <c r="DJ449" s="11"/>
      <c r="DK449" s="11"/>
    </row>
    <row r="450" spans="16:115" ht="15" customHeight="1" x14ac:dyDescent="0.25"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  <c r="BS450" s="11"/>
      <c r="BT450" s="11"/>
      <c r="BU450" s="11"/>
      <c r="BV450" s="11"/>
      <c r="BW450" s="11"/>
      <c r="BX450" s="11"/>
      <c r="BY450" s="11"/>
      <c r="BZ450" s="11"/>
      <c r="CA450" s="11"/>
      <c r="CB450" s="11"/>
      <c r="CC450" s="11"/>
      <c r="CD450" s="11"/>
      <c r="CI450" s="11"/>
      <c r="CJ450" s="11"/>
      <c r="CK450" s="11"/>
      <c r="CL450" s="11"/>
      <c r="CM450" s="11"/>
      <c r="CN450" s="11"/>
      <c r="CO450" s="11"/>
      <c r="CP450" s="11"/>
      <c r="CQ450" s="11"/>
      <c r="CR450" s="11"/>
      <c r="CS450" s="11"/>
      <c r="CT450" s="11"/>
      <c r="CU450" s="11"/>
      <c r="CV450" s="11"/>
      <c r="CW450" s="11"/>
      <c r="CX450" s="11"/>
      <c r="CY450" s="11"/>
      <c r="CZ450" s="11"/>
      <c r="DA450" s="11"/>
      <c r="DB450" s="11"/>
      <c r="DC450" s="11"/>
      <c r="DD450" s="11"/>
      <c r="DE450" s="11"/>
      <c r="DF450" s="11"/>
      <c r="DG450" s="11"/>
      <c r="DH450" s="11"/>
      <c r="DI450" s="11"/>
      <c r="DJ450" s="11"/>
      <c r="DK450" s="11"/>
    </row>
    <row r="451" spans="16:115" ht="15" customHeight="1" x14ac:dyDescent="0.25"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  <c r="BS451" s="11"/>
      <c r="BT451" s="11"/>
      <c r="BU451" s="11"/>
      <c r="BV451" s="11"/>
      <c r="BW451" s="11"/>
      <c r="BX451" s="11"/>
      <c r="BY451" s="11"/>
      <c r="BZ451" s="11"/>
      <c r="CA451" s="11"/>
      <c r="CB451" s="11"/>
      <c r="CC451" s="11"/>
      <c r="CD451" s="11"/>
      <c r="CI451" s="11"/>
      <c r="CJ451" s="11"/>
      <c r="CK451" s="11"/>
      <c r="CL451" s="11"/>
      <c r="CM451" s="11"/>
      <c r="CN451" s="11"/>
      <c r="CO451" s="11"/>
      <c r="CP451" s="11"/>
      <c r="CQ451" s="11"/>
      <c r="CR451" s="11"/>
      <c r="CS451" s="11"/>
      <c r="CT451" s="11"/>
      <c r="CU451" s="11"/>
      <c r="CV451" s="11"/>
      <c r="CW451" s="11"/>
      <c r="CX451" s="11"/>
      <c r="CY451" s="11"/>
      <c r="CZ451" s="11"/>
      <c r="DA451" s="11"/>
      <c r="DB451" s="11"/>
      <c r="DC451" s="11"/>
      <c r="DD451" s="11"/>
      <c r="DE451" s="11"/>
      <c r="DF451" s="11"/>
      <c r="DG451" s="11"/>
      <c r="DH451" s="11"/>
      <c r="DI451" s="11"/>
      <c r="DJ451" s="11"/>
      <c r="DK451" s="11"/>
    </row>
    <row r="452" spans="16:115" ht="15" customHeight="1" x14ac:dyDescent="0.25"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  <c r="BS452" s="11"/>
      <c r="BT452" s="11"/>
      <c r="BU452" s="11"/>
      <c r="BV452" s="11"/>
      <c r="BW452" s="11"/>
      <c r="BX452" s="11"/>
      <c r="BY452" s="11"/>
      <c r="BZ452" s="11"/>
      <c r="CA452" s="11"/>
      <c r="CB452" s="11"/>
      <c r="CC452" s="11"/>
      <c r="CD452" s="11"/>
      <c r="CI452" s="11"/>
      <c r="CJ452" s="11"/>
      <c r="CK452" s="11"/>
      <c r="CL452" s="11"/>
      <c r="CM452" s="11"/>
      <c r="CN452" s="11"/>
      <c r="CO452" s="11"/>
      <c r="CP452" s="11"/>
      <c r="CQ452" s="11"/>
      <c r="CR452" s="11"/>
      <c r="CS452" s="11"/>
      <c r="CT452" s="11"/>
      <c r="CU452" s="11"/>
      <c r="CV452" s="11"/>
      <c r="CW452" s="11"/>
      <c r="CX452" s="11"/>
      <c r="CY452" s="11"/>
      <c r="CZ452" s="11"/>
      <c r="DA452" s="11"/>
      <c r="DB452" s="11"/>
      <c r="DC452" s="11"/>
      <c r="DD452" s="11"/>
      <c r="DE452" s="11"/>
      <c r="DF452" s="11"/>
      <c r="DG452" s="11"/>
      <c r="DH452" s="11"/>
      <c r="DI452" s="11"/>
      <c r="DJ452" s="11"/>
      <c r="DK452" s="11"/>
    </row>
    <row r="453" spans="16:115" ht="15" customHeight="1" x14ac:dyDescent="0.25"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  <c r="BS453" s="11"/>
      <c r="BT453" s="11"/>
      <c r="BU453" s="11"/>
      <c r="BV453" s="11"/>
      <c r="BW453" s="11"/>
      <c r="BX453" s="11"/>
      <c r="BY453" s="11"/>
      <c r="BZ453" s="11"/>
      <c r="CA453" s="11"/>
      <c r="CB453" s="11"/>
      <c r="CC453" s="11"/>
      <c r="CD453" s="11"/>
      <c r="CI453" s="11"/>
      <c r="CJ453" s="11"/>
      <c r="CK453" s="11"/>
      <c r="CL453" s="11"/>
      <c r="CM453" s="11"/>
      <c r="CN453" s="11"/>
      <c r="CO453" s="11"/>
      <c r="CP453" s="11"/>
      <c r="CQ453" s="11"/>
      <c r="CR453" s="11"/>
      <c r="CS453" s="11"/>
      <c r="CT453" s="11"/>
      <c r="CU453" s="11"/>
      <c r="CV453" s="11"/>
      <c r="CW453" s="11"/>
      <c r="CX453" s="11"/>
      <c r="CY453" s="11"/>
      <c r="CZ453" s="11"/>
      <c r="DA453" s="11"/>
      <c r="DB453" s="11"/>
      <c r="DC453" s="11"/>
      <c r="DD453" s="11"/>
      <c r="DE453" s="11"/>
      <c r="DF453" s="11"/>
      <c r="DG453" s="11"/>
      <c r="DH453" s="11"/>
      <c r="DI453" s="11"/>
      <c r="DJ453" s="11"/>
      <c r="DK453" s="11"/>
    </row>
    <row r="454" spans="16:115" ht="15" customHeight="1" x14ac:dyDescent="0.25"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  <c r="BS454" s="11"/>
      <c r="BT454" s="11"/>
      <c r="BU454" s="11"/>
      <c r="BV454" s="11"/>
      <c r="BW454" s="11"/>
      <c r="BX454" s="11"/>
      <c r="BY454" s="11"/>
      <c r="BZ454" s="11"/>
      <c r="CA454" s="11"/>
      <c r="CB454" s="11"/>
      <c r="CC454" s="11"/>
      <c r="CD454" s="11"/>
      <c r="CI454" s="11"/>
      <c r="CJ454" s="11"/>
      <c r="CK454" s="11"/>
      <c r="CL454" s="11"/>
      <c r="CM454" s="11"/>
      <c r="CN454" s="11"/>
      <c r="CO454" s="11"/>
      <c r="CP454" s="11"/>
      <c r="CQ454" s="11"/>
      <c r="CR454" s="11"/>
      <c r="CS454" s="11"/>
      <c r="CT454" s="11"/>
      <c r="CU454" s="11"/>
      <c r="CV454" s="11"/>
      <c r="CW454" s="11"/>
      <c r="CX454" s="11"/>
      <c r="CY454" s="11"/>
      <c r="CZ454" s="11"/>
      <c r="DA454" s="11"/>
      <c r="DB454" s="11"/>
      <c r="DC454" s="11"/>
      <c r="DD454" s="11"/>
      <c r="DE454" s="11"/>
      <c r="DF454" s="11"/>
      <c r="DG454" s="11"/>
      <c r="DH454" s="11"/>
      <c r="DI454" s="11"/>
      <c r="DJ454" s="11"/>
      <c r="DK454" s="11"/>
    </row>
    <row r="455" spans="16:115" ht="15" customHeight="1" x14ac:dyDescent="0.25"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11"/>
      <c r="BX455" s="11"/>
      <c r="BY455" s="11"/>
      <c r="BZ455" s="11"/>
      <c r="CA455" s="11"/>
      <c r="CB455" s="11"/>
      <c r="CC455" s="11"/>
      <c r="CD455" s="11"/>
      <c r="CI455" s="11"/>
      <c r="CJ455" s="11"/>
      <c r="CK455" s="11"/>
      <c r="CL455" s="11"/>
      <c r="CM455" s="11"/>
      <c r="CN455" s="11"/>
      <c r="CO455" s="11"/>
      <c r="CP455" s="11"/>
      <c r="CQ455" s="11"/>
      <c r="CR455" s="11"/>
      <c r="CS455" s="11"/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11"/>
      <c r="DJ455" s="11"/>
      <c r="DK455" s="11"/>
    </row>
    <row r="456" spans="16:115" ht="15" customHeight="1" x14ac:dyDescent="0.25"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</row>
    <row r="457" spans="16:115" ht="15" customHeight="1" x14ac:dyDescent="0.25"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  <c r="CA457" s="11"/>
      <c r="CB457" s="11"/>
      <c r="CC457" s="11"/>
      <c r="CD457" s="11"/>
      <c r="CI457" s="11"/>
      <c r="CJ457" s="11"/>
      <c r="CK457" s="11"/>
      <c r="CL457" s="11"/>
      <c r="CM457" s="11"/>
      <c r="CN457" s="11"/>
      <c r="CO457" s="11"/>
      <c r="CP457" s="11"/>
      <c r="CQ457" s="11"/>
      <c r="CR457" s="11"/>
      <c r="CS457" s="11"/>
      <c r="CT457" s="11"/>
      <c r="CU457" s="11"/>
      <c r="CV457" s="11"/>
      <c r="CW457" s="11"/>
      <c r="CX457" s="11"/>
      <c r="CY457" s="11"/>
      <c r="CZ457" s="11"/>
      <c r="DA457" s="11"/>
      <c r="DB457" s="11"/>
      <c r="DC457" s="11"/>
      <c r="DD457" s="11"/>
      <c r="DE457" s="11"/>
      <c r="DF457" s="11"/>
      <c r="DG457" s="11"/>
      <c r="DH457" s="11"/>
      <c r="DI457" s="11"/>
      <c r="DJ457" s="11"/>
      <c r="DK457" s="11"/>
    </row>
    <row r="458" spans="16:115" ht="15" customHeight="1" x14ac:dyDescent="0.25"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  <c r="BS458" s="11"/>
      <c r="BT458" s="11"/>
      <c r="BU458" s="11"/>
      <c r="BV458" s="11"/>
      <c r="BW458" s="11"/>
      <c r="BX458" s="11"/>
      <c r="BY458" s="11"/>
      <c r="BZ458" s="11"/>
      <c r="CA458" s="11"/>
      <c r="CB458" s="11"/>
      <c r="CC458" s="11"/>
      <c r="CD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1"/>
      <c r="DJ458" s="11"/>
      <c r="DK458" s="11"/>
    </row>
    <row r="459" spans="16:115" ht="15" customHeight="1" x14ac:dyDescent="0.25"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  <c r="CA459" s="11"/>
      <c r="CB459" s="11"/>
      <c r="CC459" s="11"/>
      <c r="CD459" s="11"/>
      <c r="CI459" s="11"/>
      <c r="CJ459" s="11"/>
      <c r="CK459" s="11"/>
      <c r="CL459" s="11"/>
      <c r="CM459" s="11"/>
      <c r="CN459" s="11"/>
      <c r="CO459" s="11"/>
      <c r="CP459" s="11"/>
      <c r="CQ459" s="11"/>
      <c r="CR459" s="11"/>
      <c r="CS459" s="11"/>
      <c r="CT459" s="11"/>
      <c r="CU459" s="11"/>
      <c r="CV459" s="11"/>
      <c r="CW459" s="11"/>
      <c r="CX459" s="11"/>
      <c r="CY459" s="11"/>
      <c r="CZ459" s="11"/>
      <c r="DA459" s="11"/>
      <c r="DB459" s="11"/>
      <c r="DC459" s="11"/>
      <c r="DD459" s="11"/>
      <c r="DE459" s="11"/>
      <c r="DF459" s="11"/>
      <c r="DG459" s="11"/>
      <c r="DH459" s="11"/>
      <c r="DI459" s="11"/>
      <c r="DJ459" s="11"/>
      <c r="DK459" s="11"/>
    </row>
    <row r="460" spans="16:115" ht="15" customHeight="1" x14ac:dyDescent="0.25"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  <c r="BS460" s="11"/>
      <c r="BT460" s="11"/>
      <c r="BU460" s="11"/>
      <c r="BV460" s="11"/>
      <c r="BW460" s="11"/>
      <c r="BX460" s="11"/>
      <c r="BY460" s="11"/>
      <c r="BZ460" s="11"/>
      <c r="CA460" s="11"/>
      <c r="CB460" s="11"/>
      <c r="CC460" s="11"/>
      <c r="CD460" s="11"/>
      <c r="CI460" s="11"/>
      <c r="CJ460" s="11"/>
      <c r="CK460" s="11"/>
      <c r="CL460" s="11"/>
      <c r="CM460" s="11"/>
      <c r="CN460" s="11"/>
      <c r="CO460" s="11"/>
      <c r="CP460" s="11"/>
      <c r="CQ460" s="11"/>
      <c r="CR460" s="11"/>
      <c r="CS460" s="11"/>
      <c r="CT460" s="11"/>
      <c r="CU460" s="11"/>
      <c r="CV460" s="11"/>
      <c r="CW460" s="11"/>
      <c r="CX460" s="11"/>
      <c r="CY460" s="11"/>
      <c r="CZ460" s="11"/>
      <c r="DA460" s="11"/>
      <c r="DB460" s="11"/>
      <c r="DC460" s="11"/>
      <c r="DD460" s="11"/>
      <c r="DE460" s="11"/>
      <c r="DF460" s="11"/>
      <c r="DG460" s="11"/>
      <c r="DH460" s="11"/>
      <c r="DI460" s="11"/>
      <c r="DJ460" s="11"/>
      <c r="DK460" s="11"/>
    </row>
    <row r="461" spans="16:115" ht="15" customHeight="1" x14ac:dyDescent="0.25"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11"/>
      <c r="BX461" s="11"/>
      <c r="BY461" s="11"/>
      <c r="BZ461" s="11"/>
      <c r="CA461" s="11"/>
      <c r="CB461" s="11"/>
      <c r="CC461" s="11"/>
      <c r="CD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11"/>
      <c r="CS461" s="11"/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1"/>
      <c r="DJ461" s="11"/>
      <c r="DK461" s="11"/>
    </row>
    <row r="462" spans="16:115" ht="15" customHeight="1" x14ac:dyDescent="0.25"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  <c r="BS462" s="11"/>
      <c r="BT462" s="11"/>
      <c r="BU462" s="11"/>
      <c r="BV462" s="11"/>
      <c r="BW462" s="11"/>
      <c r="BX462" s="11"/>
      <c r="BY462" s="11"/>
      <c r="BZ462" s="11"/>
      <c r="CA462" s="11"/>
      <c r="CB462" s="11"/>
      <c r="CC462" s="11"/>
      <c r="CD462" s="11"/>
      <c r="CI462" s="11"/>
      <c r="CJ462" s="11"/>
      <c r="CK462" s="11"/>
      <c r="CL462" s="11"/>
      <c r="CM462" s="11"/>
      <c r="CN462" s="11"/>
      <c r="CO462" s="11"/>
      <c r="CP462" s="11"/>
      <c r="CQ462" s="11"/>
      <c r="CR462" s="11"/>
      <c r="CS462" s="11"/>
      <c r="CT462" s="11"/>
      <c r="CU462" s="11"/>
      <c r="CV462" s="11"/>
      <c r="CW462" s="11"/>
      <c r="CX462" s="11"/>
      <c r="CY462" s="11"/>
      <c r="CZ462" s="11"/>
      <c r="DA462" s="11"/>
      <c r="DB462" s="11"/>
      <c r="DC462" s="11"/>
      <c r="DD462" s="11"/>
      <c r="DE462" s="11"/>
      <c r="DF462" s="11"/>
      <c r="DG462" s="11"/>
      <c r="DH462" s="11"/>
      <c r="DI462" s="11"/>
      <c r="DJ462" s="11"/>
      <c r="DK462" s="11"/>
    </row>
    <row r="463" spans="16:115" ht="15" customHeight="1" x14ac:dyDescent="0.25"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  <c r="BS463" s="11"/>
      <c r="BT463" s="11"/>
      <c r="BU463" s="11"/>
      <c r="BV463" s="11"/>
      <c r="BW463" s="11"/>
      <c r="BX463" s="11"/>
      <c r="BY463" s="11"/>
      <c r="BZ463" s="11"/>
      <c r="CA463" s="11"/>
      <c r="CB463" s="11"/>
      <c r="CC463" s="11"/>
      <c r="CD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</row>
    <row r="464" spans="16:115" ht="15" customHeight="1" x14ac:dyDescent="0.25"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  <c r="CA464" s="11"/>
      <c r="CB464" s="11"/>
      <c r="CC464" s="11"/>
      <c r="CD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1"/>
      <c r="DJ464" s="11"/>
      <c r="DK464" s="11"/>
    </row>
    <row r="465" spans="16:115" ht="15" customHeight="1" x14ac:dyDescent="0.25"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  <c r="BS465" s="11"/>
      <c r="BT465" s="11"/>
      <c r="BU465" s="11"/>
      <c r="BV465" s="11"/>
      <c r="BW465" s="11"/>
      <c r="BX465" s="11"/>
      <c r="BY465" s="11"/>
      <c r="BZ465" s="11"/>
      <c r="CA465" s="11"/>
      <c r="CB465" s="11"/>
      <c r="CC465" s="11"/>
      <c r="CD465" s="11"/>
      <c r="CI465" s="11"/>
      <c r="CJ465" s="11"/>
      <c r="CK465" s="11"/>
      <c r="CL465" s="11"/>
      <c r="CM465" s="11"/>
      <c r="CN465" s="11"/>
      <c r="CO465" s="11"/>
      <c r="CP465" s="11"/>
      <c r="CQ465" s="11"/>
      <c r="CR465" s="11"/>
      <c r="CS465" s="11"/>
      <c r="CT465" s="11"/>
      <c r="CU465" s="11"/>
      <c r="CV465" s="11"/>
      <c r="CW465" s="11"/>
      <c r="CX465" s="11"/>
      <c r="CY465" s="11"/>
      <c r="CZ465" s="11"/>
      <c r="DA465" s="11"/>
      <c r="DB465" s="11"/>
      <c r="DC465" s="11"/>
      <c r="DD465" s="11"/>
      <c r="DE465" s="11"/>
      <c r="DF465" s="11"/>
      <c r="DG465" s="11"/>
      <c r="DH465" s="11"/>
      <c r="DI465" s="11"/>
      <c r="DJ465" s="11"/>
      <c r="DK465" s="11"/>
    </row>
    <row r="466" spans="16:115" ht="15" customHeight="1" x14ac:dyDescent="0.25"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  <c r="CA466" s="11"/>
      <c r="CB466" s="11"/>
      <c r="CC466" s="11"/>
      <c r="CD466" s="11"/>
      <c r="CI466" s="11"/>
      <c r="CJ466" s="11"/>
      <c r="CK466" s="11"/>
      <c r="CL466" s="11"/>
      <c r="CM466" s="11"/>
      <c r="CN466" s="11"/>
      <c r="CO466" s="11"/>
      <c r="CP466" s="11"/>
      <c r="CQ466" s="11"/>
      <c r="CR466" s="11"/>
      <c r="CS466" s="11"/>
      <c r="CT466" s="11"/>
      <c r="CU466" s="11"/>
      <c r="CV466" s="11"/>
      <c r="CW466" s="11"/>
      <c r="CX466" s="11"/>
      <c r="CY466" s="11"/>
      <c r="CZ466" s="11"/>
      <c r="DA466" s="11"/>
      <c r="DB466" s="11"/>
      <c r="DC466" s="11"/>
      <c r="DD466" s="11"/>
      <c r="DE466" s="11"/>
      <c r="DF466" s="11"/>
      <c r="DG466" s="11"/>
      <c r="DH466" s="11"/>
      <c r="DI466" s="11"/>
      <c r="DJ466" s="11"/>
      <c r="DK466" s="11"/>
    </row>
    <row r="467" spans="16:115" ht="15" customHeight="1" x14ac:dyDescent="0.25"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11"/>
      <c r="BX467" s="11"/>
      <c r="BY467" s="11"/>
      <c r="BZ467" s="11"/>
      <c r="CA467" s="11"/>
      <c r="CB467" s="11"/>
      <c r="CC467" s="11"/>
      <c r="CD467" s="11"/>
      <c r="CI467" s="11"/>
      <c r="CJ467" s="11"/>
      <c r="CK467" s="11"/>
      <c r="CL467" s="11"/>
      <c r="CM467" s="11"/>
      <c r="CN467" s="11"/>
      <c r="CO467" s="11"/>
      <c r="CP467" s="11"/>
      <c r="CQ467" s="11"/>
      <c r="CR467" s="11"/>
      <c r="CS467" s="11"/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1"/>
      <c r="DJ467" s="11"/>
      <c r="DK467" s="11"/>
    </row>
    <row r="468" spans="16:115" ht="15" customHeight="1" x14ac:dyDescent="0.25"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  <c r="BS468" s="11"/>
      <c r="BT468" s="11"/>
      <c r="BU468" s="11"/>
      <c r="BV468" s="11"/>
      <c r="BW468" s="11"/>
      <c r="BX468" s="11"/>
      <c r="BY468" s="11"/>
      <c r="BZ468" s="11"/>
      <c r="CA468" s="11"/>
      <c r="CB468" s="11"/>
      <c r="CC468" s="11"/>
      <c r="CD468" s="11"/>
      <c r="CI468" s="11"/>
      <c r="CJ468" s="11"/>
      <c r="CK468" s="11"/>
      <c r="CL468" s="11"/>
      <c r="CM468" s="11"/>
      <c r="CN468" s="11"/>
      <c r="CO468" s="11"/>
      <c r="CP468" s="11"/>
      <c r="CQ468" s="11"/>
      <c r="CR468" s="11"/>
      <c r="CS468" s="11"/>
      <c r="CT468" s="11"/>
      <c r="CU468" s="11"/>
      <c r="CV468" s="11"/>
      <c r="CW468" s="11"/>
      <c r="CX468" s="11"/>
      <c r="CY468" s="11"/>
      <c r="CZ468" s="11"/>
      <c r="DA468" s="11"/>
      <c r="DB468" s="11"/>
      <c r="DC468" s="11"/>
      <c r="DD468" s="11"/>
      <c r="DE468" s="11"/>
      <c r="DF468" s="11"/>
      <c r="DG468" s="11"/>
      <c r="DH468" s="11"/>
      <c r="DI468" s="11"/>
      <c r="DJ468" s="11"/>
      <c r="DK468" s="11"/>
    </row>
    <row r="469" spans="16:115" ht="15" customHeight="1" x14ac:dyDescent="0.25"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  <c r="BS469" s="11"/>
      <c r="BT469" s="11"/>
      <c r="BU469" s="11"/>
      <c r="BV469" s="11"/>
      <c r="BW469" s="11"/>
      <c r="BX469" s="11"/>
      <c r="BY469" s="11"/>
      <c r="BZ469" s="11"/>
      <c r="CA469" s="11"/>
      <c r="CB469" s="11"/>
      <c r="CC469" s="11"/>
      <c r="CD469" s="11"/>
      <c r="CI469" s="11"/>
      <c r="CJ469" s="11"/>
      <c r="CK469" s="11"/>
      <c r="CL469" s="11"/>
      <c r="CM469" s="11"/>
      <c r="CN469" s="11"/>
      <c r="CO469" s="11"/>
      <c r="CP469" s="11"/>
      <c r="CQ469" s="11"/>
      <c r="CR469" s="11"/>
      <c r="CS469" s="11"/>
      <c r="CT469" s="11"/>
      <c r="CU469" s="11"/>
      <c r="CV469" s="11"/>
      <c r="CW469" s="11"/>
      <c r="CX469" s="11"/>
      <c r="CY469" s="11"/>
      <c r="CZ469" s="11"/>
      <c r="DA469" s="11"/>
      <c r="DB469" s="11"/>
      <c r="DC469" s="11"/>
      <c r="DD469" s="11"/>
      <c r="DE469" s="11"/>
      <c r="DF469" s="11"/>
      <c r="DG469" s="11"/>
      <c r="DH469" s="11"/>
      <c r="DI469" s="11"/>
      <c r="DJ469" s="11"/>
      <c r="DK469" s="11"/>
    </row>
    <row r="470" spans="16:115" ht="15" customHeight="1" x14ac:dyDescent="0.25"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  <c r="BS470" s="11"/>
      <c r="BT470" s="11"/>
      <c r="BU470" s="11"/>
      <c r="BV470" s="11"/>
      <c r="BW470" s="11"/>
      <c r="BX470" s="11"/>
      <c r="BY470" s="11"/>
      <c r="BZ470" s="11"/>
      <c r="CA470" s="11"/>
      <c r="CB470" s="11"/>
      <c r="CC470" s="11"/>
      <c r="CD470" s="11"/>
      <c r="CI470" s="11"/>
      <c r="CJ470" s="11"/>
      <c r="CK470" s="11"/>
      <c r="CL470" s="11"/>
      <c r="CM470" s="11"/>
      <c r="CN470" s="11"/>
      <c r="CO470" s="11"/>
      <c r="CP470" s="11"/>
      <c r="CQ470" s="11"/>
      <c r="CR470" s="11"/>
      <c r="CS470" s="11"/>
      <c r="CT470" s="11"/>
      <c r="CU470" s="11"/>
      <c r="CV470" s="11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1"/>
      <c r="DJ470" s="11"/>
      <c r="DK470" s="11"/>
    </row>
    <row r="471" spans="16:115" ht="15" customHeight="1" x14ac:dyDescent="0.25"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  <c r="CA471" s="11"/>
      <c r="CB471" s="11"/>
      <c r="CC471" s="11"/>
      <c r="CD471" s="11"/>
      <c r="CI471" s="11"/>
      <c r="CJ471" s="11"/>
      <c r="CK471" s="11"/>
      <c r="CL471" s="11"/>
      <c r="CM471" s="11"/>
      <c r="CN471" s="11"/>
      <c r="CO471" s="11"/>
      <c r="CP471" s="11"/>
      <c r="CQ471" s="11"/>
      <c r="CR471" s="11"/>
      <c r="CS471" s="11"/>
      <c r="CT471" s="11"/>
      <c r="CU471" s="11"/>
      <c r="CV471" s="11"/>
      <c r="CW471" s="11"/>
      <c r="CX471" s="11"/>
      <c r="CY471" s="11"/>
      <c r="CZ471" s="11"/>
      <c r="DA471" s="11"/>
      <c r="DB471" s="11"/>
      <c r="DC471" s="11"/>
      <c r="DD471" s="11"/>
      <c r="DE471" s="11"/>
      <c r="DF471" s="11"/>
      <c r="DG471" s="11"/>
      <c r="DH471" s="11"/>
      <c r="DI471" s="11"/>
      <c r="DJ471" s="11"/>
      <c r="DK471" s="11"/>
    </row>
    <row r="472" spans="16:115" ht="15" customHeight="1" x14ac:dyDescent="0.25"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  <c r="BS472" s="11"/>
      <c r="BT472" s="11"/>
      <c r="BU472" s="11"/>
      <c r="BV472" s="11"/>
      <c r="BW472" s="11"/>
      <c r="BX472" s="11"/>
      <c r="BY472" s="11"/>
      <c r="BZ472" s="11"/>
      <c r="CA472" s="11"/>
      <c r="CB472" s="11"/>
      <c r="CC472" s="11"/>
      <c r="CD472" s="11"/>
      <c r="CI472" s="11"/>
      <c r="CJ472" s="11"/>
      <c r="CK472" s="11"/>
      <c r="CL472" s="11"/>
      <c r="CM472" s="11"/>
      <c r="CN472" s="11"/>
      <c r="CO472" s="11"/>
      <c r="CP472" s="11"/>
      <c r="CQ472" s="11"/>
      <c r="CR472" s="11"/>
      <c r="CS472" s="11"/>
      <c r="CT472" s="11"/>
      <c r="CU472" s="11"/>
      <c r="CV472" s="11"/>
      <c r="CW472" s="11"/>
      <c r="CX472" s="11"/>
      <c r="CY472" s="11"/>
      <c r="CZ472" s="11"/>
      <c r="DA472" s="11"/>
      <c r="DB472" s="11"/>
      <c r="DC472" s="11"/>
      <c r="DD472" s="11"/>
      <c r="DE472" s="11"/>
      <c r="DF472" s="11"/>
      <c r="DG472" s="11"/>
      <c r="DH472" s="11"/>
      <c r="DI472" s="11"/>
      <c r="DJ472" s="11"/>
      <c r="DK472" s="11"/>
    </row>
    <row r="473" spans="16:115" ht="15" customHeight="1" x14ac:dyDescent="0.25"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  <c r="CA473" s="11"/>
      <c r="CB473" s="11"/>
      <c r="CC473" s="11"/>
      <c r="CD473" s="11"/>
      <c r="CI473" s="11"/>
      <c r="CJ473" s="11"/>
      <c r="CK473" s="11"/>
      <c r="CL473" s="11"/>
      <c r="CM473" s="11"/>
      <c r="CN473" s="11"/>
      <c r="CO473" s="11"/>
      <c r="CP473" s="11"/>
      <c r="CQ473" s="11"/>
      <c r="CR473" s="11"/>
      <c r="CS473" s="11"/>
      <c r="CT473" s="11"/>
      <c r="CU473" s="11"/>
      <c r="CV473" s="11"/>
      <c r="CW473" s="11"/>
      <c r="CX473" s="11"/>
      <c r="CY473" s="11"/>
      <c r="CZ473" s="11"/>
      <c r="DA473" s="11"/>
      <c r="DB473" s="11"/>
      <c r="DC473" s="11"/>
      <c r="DD473" s="11"/>
      <c r="DE473" s="11"/>
      <c r="DF473" s="11"/>
      <c r="DG473" s="11"/>
      <c r="DH473" s="11"/>
      <c r="DI473" s="11"/>
      <c r="DJ473" s="11"/>
      <c r="DK473" s="11"/>
    </row>
    <row r="474" spans="16:115" ht="15" customHeight="1" x14ac:dyDescent="0.25"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  <c r="BS474" s="11"/>
      <c r="BT474" s="11"/>
      <c r="BU474" s="11"/>
      <c r="BV474" s="11"/>
      <c r="BW474" s="11"/>
      <c r="BX474" s="11"/>
      <c r="BY474" s="11"/>
      <c r="BZ474" s="11"/>
      <c r="CA474" s="11"/>
      <c r="CB474" s="11"/>
      <c r="CC474" s="11"/>
      <c r="CD474" s="11"/>
      <c r="CI474" s="11"/>
      <c r="CJ474" s="11"/>
      <c r="CK474" s="11"/>
      <c r="CL474" s="11"/>
      <c r="CM474" s="11"/>
      <c r="CN474" s="11"/>
      <c r="CO474" s="11"/>
      <c r="CP474" s="11"/>
      <c r="CQ474" s="11"/>
      <c r="CR474" s="11"/>
      <c r="CS474" s="11"/>
      <c r="CT474" s="11"/>
      <c r="CU474" s="11"/>
      <c r="CV474" s="11"/>
      <c r="CW474" s="11"/>
      <c r="CX474" s="11"/>
      <c r="CY474" s="11"/>
      <c r="CZ474" s="11"/>
      <c r="DA474" s="11"/>
      <c r="DB474" s="11"/>
      <c r="DC474" s="11"/>
      <c r="DD474" s="11"/>
      <c r="DE474" s="11"/>
      <c r="DF474" s="11"/>
      <c r="DG474" s="11"/>
      <c r="DH474" s="11"/>
      <c r="DI474" s="11"/>
      <c r="DJ474" s="11"/>
      <c r="DK474" s="11"/>
    </row>
    <row r="475" spans="16:115" ht="15" customHeight="1" x14ac:dyDescent="0.25"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  <c r="BS475" s="11"/>
      <c r="BT475" s="11"/>
      <c r="BU475" s="11"/>
      <c r="BV475" s="11"/>
      <c r="BW475" s="11"/>
      <c r="BX475" s="11"/>
      <c r="BY475" s="11"/>
      <c r="BZ475" s="11"/>
      <c r="CA475" s="11"/>
      <c r="CB475" s="11"/>
      <c r="CC475" s="11"/>
      <c r="CD475" s="11"/>
      <c r="CI475" s="11"/>
      <c r="CJ475" s="11"/>
      <c r="CK475" s="11"/>
      <c r="CL475" s="11"/>
      <c r="CM475" s="11"/>
      <c r="CN475" s="11"/>
      <c r="CO475" s="11"/>
      <c r="CP475" s="11"/>
      <c r="CQ475" s="11"/>
      <c r="CR475" s="11"/>
      <c r="CS475" s="11"/>
      <c r="CT475" s="11"/>
      <c r="CU475" s="11"/>
      <c r="CV475" s="11"/>
      <c r="CW475" s="11"/>
      <c r="CX475" s="11"/>
      <c r="CY475" s="11"/>
      <c r="CZ475" s="11"/>
      <c r="DA475" s="11"/>
      <c r="DB475" s="11"/>
      <c r="DC475" s="11"/>
      <c r="DD475" s="11"/>
      <c r="DE475" s="11"/>
      <c r="DF475" s="11"/>
      <c r="DG475" s="11"/>
      <c r="DH475" s="11"/>
      <c r="DI475" s="11"/>
      <c r="DJ475" s="11"/>
      <c r="DK475" s="11"/>
    </row>
    <row r="476" spans="16:115" ht="15" customHeight="1" x14ac:dyDescent="0.25"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  <c r="BS476" s="11"/>
      <c r="BT476" s="11"/>
      <c r="BU476" s="11"/>
      <c r="BV476" s="11"/>
      <c r="BW476" s="11"/>
      <c r="BX476" s="11"/>
      <c r="BY476" s="11"/>
      <c r="BZ476" s="11"/>
      <c r="CA476" s="11"/>
      <c r="CB476" s="11"/>
      <c r="CC476" s="11"/>
      <c r="CD476" s="11"/>
      <c r="CI476" s="11"/>
      <c r="CJ476" s="11"/>
      <c r="CK476" s="11"/>
      <c r="CL476" s="11"/>
      <c r="CM476" s="11"/>
      <c r="CN476" s="11"/>
      <c r="CO476" s="11"/>
      <c r="CP476" s="11"/>
      <c r="CQ476" s="11"/>
      <c r="CR476" s="11"/>
      <c r="CS476" s="11"/>
      <c r="CT476" s="11"/>
      <c r="CU476" s="11"/>
      <c r="CV476" s="11"/>
      <c r="CW476" s="11"/>
      <c r="CX476" s="11"/>
      <c r="CY476" s="11"/>
      <c r="CZ476" s="11"/>
      <c r="DA476" s="11"/>
      <c r="DB476" s="11"/>
      <c r="DC476" s="11"/>
      <c r="DD476" s="11"/>
      <c r="DE476" s="11"/>
      <c r="DF476" s="11"/>
      <c r="DG476" s="11"/>
      <c r="DH476" s="11"/>
      <c r="DI476" s="11"/>
      <c r="DJ476" s="11"/>
      <c r="DK476" s="11"/>
    </row>
    <row r="477" spans="16:115" ht="15" customHeight="1" x14ac:dyDescent="0.25"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  <c r="BS477" s="11"/>
      <c r="BT477" s="11"/>
      <c r="BU477" s="11"/>
      <c r="BV477" s="11"/>
      <c r="BW477" s="11"/>
      <c r="BX477" s="11"/>
      <c r="BY477" s="11"/>
      <c r="BZ477" s="11"/>
      <c r="CA477" s="11"/>
      <c r="CB477" s="11"/>
      <c r="CC477" s="11"/>
      <c r="CD477" s="11"/>
      <c r="CI477" s="11"/>
      <c r="CJ477" s="11"/>
      <c r="CK477" s="11"/>
      <c r="CL477" s="11"/>
      <c r="CM477" s="11"/>
      <c r="CN477" s="11"/>
      <c r="CO477" s="11"/>
      <c r="CP477" s="11"/>
      <c r="CQ477" s="11"/>
      <c r="CR477" s="11"/>
      <c r="CS477" s="11"/>
      <c r="CT477" s="11"/>
      <c r="CU477" s="11"/>
      <c r="CV477" s="11"/>
      <c r="CW477" s="11"/>
      <c r="CX477" s="11"/>
      <c r="CY477" s="11"/>
      <c r="CZ477" s="11"/>
      <c r="DA477" s="11"/>
      <c r="DB477" s="11"/>
      <c r="DC477" s="11"/>
      <c r="DD477" s="11"/>
      <c r="DE477" s="11"/>
      <c r="DF477" s="11"/>
      <c r="DG477" s="11"/>
      <c r="DH477" s="11"/>
      <c r="DI477" s="11"/>
      <c r="DJ477" s="11"/>
      <c r="DK477" s="11"/>
    </row>
    <row r="478" spans="16:115" ht="15" customHeight="1" x14ac:dyDescent="0.25"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I478" s="11"/>
      <c r="CJ478" s="11"/>
      <c r="CK478" s="11"/>
      <c r="CL478" s="11"/>
      <c r="CM478" s="11"/>
      <c r="CN478" s="11"/>
      <c r="CO478" s="11"/>
      <c r="CP478" s="11"/>
      <c r="CQ478" s="11"/>
      <c r="CR478" s="11"/>
      <c r="CS478" s="11"/>
      <c r="CT478" s="11"/>
      <c r="CU478" s="11"/>
      <c r="CV478" s="11"/>
      <c r="CW478" s="11"/>
      <c r="CX478" s="11"/>
      <c r="CY478" s="11"/>
      <c r="CZ478" s="11"/>
      <c r="DA478" s="11"/>
      <c r="DB478" s="11"/>
      <c r="DC478" s="11"/>
      <c r="DD478" s="11"/>
      <c r="DE478" s="11"/>
      <c r="DF478" s="11"/>
      <c r="DG478" s="11"/>
      <c r="DH478" s="11"/>
      <c r="DI478" s="11"/>
      <c r="DJ478" s="11"/>
      <c r="DK478" s="11"/>
    </row>
    <row r="479" spans="16:115" ht="15" customHeight="1" x14ac:dyDescent="0.25"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  <c r="BS479" s="11"/>
      <c r="BT479" s="11"/>
      <c r="BU479" s="11"/>
      <c r="BV479" s="11"/>
      <c r="BW479" s="11"/>
      <c r="BX479" s="11"/>
      <c r="BY479" s="11"/>
      <c r="BZ479" s="11"/>
      <c r="CA479" s="11"/>
      <c r="CB479" s="11"/>
      <c r="CC479" s="11"/>
      <c r="CD479" s="11"/>
      <c r="CI479" s="11"/>
      <c r="CJ479" s="11"/>
      <c r="CK479" s="11"/>
      <c r="CL479" s="11"/>
      <c r="CM479" s="11"/>
      <c r="CN479" s="11"/>
      <c r="CO479" s="11"/>
      <c r="CP479" s="11"/>
      <c r="CQ479" s="11"/>
      <c r="CR479" s="11"/>
      <c r="CS479" s="11"/>
      <c r="CT479" s="11"/>
      <c r="CU479" s="11"/>
      <c r="CV479" s="11"/>
      <c r="CW479" s="11"/>
      <c r="CX479" s="11"/>
      <c r="CY479" s="11"/>
      <c r="CZ479" s="11"/>
      <c r="DA479" s="11"/>
      <c r="DB479" s="11"/>
      <c r="DC479" s="11"/>
      <c r="DD479" s="11"/>
      <c r="DE479" s="11"/>
      <c r="DF479" s="11"/>
      <c r="DG479" s="11"/>
      <c r="DH479" s="11"/>
      <c r="DI479" s="11"/>
      <c r="DJ479" s="11"/>
      <c r="DK479" s="11"/>
    </row>
    <row r="480" spans="16:115" ht="15" customHeight="1" x14ac:dyDescent="0.25"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  <c r="CA480" s="11"/>
      <c r="CB480" s="11"/>
      <c r="CC480" s="11"/>
      <c r="CD480" s="11"/>
      <c r="CI480" s="11"/>
      <c r="CJ480" s="11"/>
      <c r="CK480" s="11"/>
      <c r="CL480" s="11"/>
      <c r="CM480" s="11"/>
      <c r="CN480" s="11"/>
      <c r="CO480" s="11"/>
      <c r="CP480" s="11"/>
      <c r="CQ480" s="11"/>
      <c r="CR480" s="11"/>
      <c r="CS480" s="11"/>
      <c r="CT480" s="11"/>
      <c r="CU480" s="11"/>
      <c r="CV480" s="11"/>
      <c r="CW480" s="11"/>
      <c r="CX480" s="11"/>
      <c r="CY480" s="11"/>
      <c r="CZ480" s="11"/>
      <c r="DA480" s="11"/>
      <c r="DB480" s="11"/>
      <c r="DC480" s="11"/>
      <c r="DD480" s="11"/>
      <c r="DE480" s="11"/>
      <c r="DF480" s="11"/>
      <c r="DG480" s="11"/>
      <c r="DH480" s="11"/>
      <c r="DI480" s="11"/>
      <c r="DJ480" s="11"/>
      <c r="DK480" s="11"/>
    </row>
    <row r="481" spans="16:115" ht="15" customHeight="1" x14ac:dyDescent="0.25"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  <c r="BS481" s="11"/>
      <c r="BT481" s="11"/>
      <c r="BU481" s="11"/>
      <c r="BV481" s="11"/>
      <c r="BW481" s="11"/>
      <c r="BX481" s="11"/>
      <c r="BY481" s="11"/>
      <c r="BZ481" s="11"/>
      <c r="CA481" s="11"/>
      <c r="CB481" s="11"/>
      <c r="CC481" s="11"/>
      <c r="CD481" s="11"/>
      <c r="CI481" s="11"/>
      <c r="CJ481" s="11"/>
      <c r="CK481" s="11"/>
      <c r="CL481" s="11"/>
      <c r="CM481" s="11"/>
      <c r="CN481" s="11"/>
      <c r="CO481" s="11"/>
      <c r="CP481" s="11"/>
      <c r="CQ481" s="11"/>
      <c r="CR481" s="11"/>
      <c r="CS481" s="11"/>
      <c r="CT481" s="11"/>
      <c r="CU481" s="11"/>
      <c r="CV481" s="11"/>
      <c r="CW481" s="11"/>
      <c r="CX481" s="11"/>
      <c r="CY481" s="11"/>
      <c r="CZ481" s="11"/>
      <c r="DA481" s="11"/>
      <c r="DB481" s="11"/>
      <c r="DC481" s="11"/>
      <c r="DD481" s="11"/>
      <c r="DE481" s="11"/>
      <c r="DF481" s="11"/>
      <c r="DG481" s="11"/>
      <c r="DH481" s="11"/>
      <c r="DI481" s="11"/>
      <c r="DJ481" s="11"/>
      <c r="DK481" s="11"/>
    </row>
    <row r="482" spans="16:115" ht="15" customHeight="1" x14ac:dyDescent="0.25"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  <c r="BS482" s="11"/>
      <c r="BT482" s="11"/>
      <c r="BU482" s="11"/>
      <c r="BV482" s="11"/>
      <c r="BW482" s="11"/>
      <c r="BX482" s="11"/>
      <c r="BY482" s="11"/>
      <c r="BZ482" s="11"/>
      <c r="CA482" s="11"/>
      <c r="CB482" s="11"/>
      <c r="CC482" s="11"/>
      <c r="CD482" s="11"/>
      <c r="CI482" s="11"/>
      <c r="CJ482" s="11"/>
      <c r="CK482" s="11"/>
      <c r="CL482" s="11"/>
      <c r="CM482" s="11"/>
      <c r="CN482" s="11"/>
      <c r="CO482" s="11"/>
      <c r="CP482" s="11"/>
      <c r="CQ482" s="11"/>
      <c r="CR482" s="11"/>
      <c r="CS482" s="11"/>
      <c r="CT482" s="11"/>
      <c r="CU482" s="11"/>
      <c r="CV482" s="11"/>
      <c r="CW482" s="11"/>
      <c r="CX482" s="11"/>
      <c r="CY482" s="11"/>
      <c r="CZ482" s="11"/>
      <c r="DA482" s="11"/>
      <c r="DB482" s="11"/>
      <c r="DC482" s="11"/>
      <c r="DD482" s="11"/>
      <c r="DE482" s="11"/>
      <c r="DF482" s="11"/>
      <c r="DG482" s="11"/>
      <c r="DH482" s="11"/>
      <c r="DI482" s="11"/>
      <c r="DJ482" s="11"/>
      <c r="DK482" s="11"/>
    </row>
    <row r="483" spans="16:115" ht="15" customHeight="1" x14ac:dyDescent="0.25"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</row>
    <row r="484" spans="16:115" ht="15" customHeight="1" x14ac:dyDescent="0.25"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  <c r="BS484" s="11"/>
      <c r="BT484" s="11"/>
      <c r="BU484" s="11"/>
      <c r="BV484" s="11"/>
      <c r="BW484" s="11"/>
      <c r="BX484" s="11"/>
      <c r="BY484" s="11"/>
      <c r="BZ484" s="11"/>
      <c r="CA484" s="11"/>
      <c r="CB484" s="11"/>
      <c r="CC484" s="11"/>
      <c r="CD484" s="11"/>
      <c r="CI484" s="11"/>
      <c r="CJ484" s="11"/>
      <c r="CK484" s="11"/>
      <c r="CL484" s="11"/>
      <c r="CM484" s="11"/>
      <c r="CN484" s="11"/>
      <c r="CO484" s="11"/>
      <c r="CP484" s="11"/>
      <c r="CQ484" s="11"/>
      <c r="CR484" s="11"/>
      <c r="CS484" s="11"/>
      <c r="CT484" s="11"/>
      <c r="CU484" s="11"/>
      <c r="CV484" s="11"/>
      <c r="CW484" s="11"/>
      <c r="CX484" s="11"/>
      <c r="CY484" s="11"/>
      <c r="CZ484" s="11"/>
      <c r="DA484" s="11"/>
      <c r="DB484" s="11"/>
      <c r="DC484" s="11"/>
      <c r="DD484" s="11"/>
      <c r="DE484" s="11"/>
      <c r="DF484" s="11"/>
      <c r="DG484" s="11"/>
      <c r="DH484" s="11"/>
      <c r="DI484" s="11"/>
      <c r="DJ484" s="11"/>
      <c r="DK484" s="11"/>
    </row>
    <row r="485" spans="16:115" ht="15" customHeight="1" x14ac:dyDescent="0.25"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I485" s="11"/>
      <c r="CJ485" s="11"/>
      <c r="CK485" s="11"/>
      <c r="CL485" s="11"/>
      <c r="CM485" s="11"/>
      <c r="CN485" s="11"/>
      <c r="CO485" s="11"/>
      <c r="CP485" s="11"/>
      <c r="CQ485" s="11"/>
      <c r="CR485" s="11"/>
      <c r="CS485" s="11"/>
      <c r="CT485" s="11"/>
      <c r="CU485" s="11"/>
      <c r="CV485" s="11"/>
      <c r="CW485" s="11"/>
      <c r="CX485" s="11"/>
      <c r="CY485" s="11"/>
      <c r="CZ485" s="11"/>
      <c r="DA485" s="11"/>
      <c r="DB485" s="11"/>
      <c r="DC485" s="11"/>
      <c r="DD485" s="11"/>
      <c r="DE485" s="11"/>
      <c r="DF485" s="11"/>
      <c r="DG485" s="11"/>
      <c r="DH485" s="11"/>
      <c r="DI485" s="11"/>
      <c r="DJ485" s="11"/>
      <c r="DK485" s="11"/>
    </row>
    <row r="486" spans="16:115" ht="15" customHeight="1" x14ac:dyDescent="0.25"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  <c r="BS486" s="11"/>
      <c r="BT486" s="11"/>
      <c r="BU486" s="11"/>
      <c r="BV486" s="11"/>
      <c r="BW486" s="11"/>
      <c r="BX486" s="11"/>
      <c r="BY486" s="11"/>
      <c r="BZ486" s="11"/>
      <c r="CA486" s="11"/>
      <c r="CB486" s="11"/>
      <c r="CC486" s="11"/>
      <c r="CD486" s="11"/>
      <c r="CI486" s="11"/>
      <c r="CJ486" s="11"/>
      <c r="CK486" s="11"/>
      <c r="CL486" s="11"/>
      <c r="CM486" s="11"/>
      <c r="CN486" s="11"/>
      <c r="CO486" s="11"/>
      <c r="CP486" s="11"/>
      <c r="CQ486" s="11"/>
      <c r="CR486" s="11"/>
      <c r="CS486" s="11"/>
      <c r="CT486" s="11"/>
      <c r="CU486" s="11"/>
      <c r="CV486" s="11"/>
      <c r="CW486" s="11"/>
      <c r="CX486" s="11"/>
      <c r="CY486" s="11"/>
      <c r="CZ486" s="11"/>
      <c r="DA486" s="11"/>
      <c r="DB486" s="11"/>
      <c r="DC486" s="11"/>
      <c r="DD486" s="11"/>
      <c r="DE486" s="11"/>
      <c r="DF486" s="11"/>
      <c r="DG486" s="11"/>
      <c r="DH486" s="11"/>
      <c r="DI486" s="11"/>
      <c r="DJ486" s="11"/>
      <c r="DK486" s="11"/>
    </row>
    <row r="487" spans="16:115" ht="15" customHeight="1" x14ac:dyDescent="0.25"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  <c r="BS487" s="11"/>
      <c r="BT487" s="11"/>
      <c r="BU487" s="11"/>
      <c r="BV487" s="11"/>
      <c r="BW487" s="11"/>
      <c r="BX487" s="11"/>
      <c r="BY487" s="11"/>
      <c r="BZ487" s="11"/>
      <c r="CA487" s="11"/>
      <c r="CB487" s="11"/>
      <c r="CC487" s="11"/>
      <c r="CD487" s="11"/>
      <c r="CI487" s="11"/>
      <c r="CJ487" s="11"/>
      <c r="CK487" s="11"/>
      <c r="CL487" s="11"/>
      <c r="CM487" s="11"/>
      <c r="CN487" s="11"/>
      <c r="CO487" s="11"/>
      <c r="CP487" s="11"/>
      <c r="CQ487" s="11"/>
      <c r="CR487" s="11"/>
      <c r="CS487" s="11"/>
      <c r="CT487" s="11"/>
      <c r="CU487" s="11"/>
      <c r="CV487" s="11"/>
      <c r="CW487" s="11"/>
      <c r="CX487" s="11"/>
      <c r="CY487" s="11"/>
      <c r="CZ487" s="11"/>
      <c r="DA487" s="11"/>
      <c r="DB487" s="11"/>
      <c r="DC487" s="11"/>
      <c r="DD487" s="11"/>
      <c r="DE487" s="11"/>
      <c r="DF487" s="11"/>
      <c r="DG487" s="11"/>
      <c r="DH487" s="11"/>
      <c r="DI487" s="11"/>
      <c r="DJ487" s="11"/>
      <c r="DK487" s="11"/>
    </row>
    <row r="488" spans="16:115" ht="15" customHeight="1" x14ac:dyDescent="0.25"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  <c r="BS488" s="11"/>
      <c r="BT488" s="11"/>
      <c r="BU488" s="11"/>
      <c r="BV488" s="11"/>
      <c r="BW488" s="11"/>
      <c r="BX488" s="11"/>
      <c r="BY488" s="11"/>
      <c r="BZ488" s="11"/>
      <c r="CA488" s="11"/>
      <c r="CB488" s="11"/>
      <c r="CC488" s="11"/>
      <c r="CD488" s="11"/>
      <c r="CI488" s="11"/>
      <c r="CJ488" s="11"/>
      <c r="CK488" s="11"/>
      <c r="CL488" s="11"/>
      <c r="CM488" s="11"/>
      <c r="CN488" s="11"/>
      <c r="CO488" s="11"/>
      <c r="CP488" s="11"/>
      <c r="CQ488" s="11"/>
      <c r="CR488" s="11"/>
      <c r="CS488" s="11"/>
      <c r="CT488" s="11"/>
      <c r="CU488" s="11"/>
      <c r="CV488" s="11"/>
      <c r="CW488" s="11"/>
      <c r="CX488" s="11"/>
      <c r="CY488" s="11"/>
      <c r="CZ488" s="11"/>
      <c r="DA488" s="11"/>
      <c r="DB488" s="11"/>
      <c r="DC488" s="11"/>
      <c r="DD488" s="11"/>
      <c r="DE488" s="11"/>
      <c r="DF488" s="11"/>
      <c r="DG488" s="11"/>
      <c r="DH488" s="11"/>
      <c r="DI488" s="11"/>
      <c r="DJ488" s="11"/>
      <c r="DK488" s="11"/>
    </row>
    <row r="489" spans="16:115" ht="15" customHeight="1" x14ac:dyDescent="0.25"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  <c r="BS489" s="11"/>
      <c r="BT489" s="11"/>
      <c r="BU489" s="11"/>
      <c r="BV489" s="11"/>
      <c r="BW489" s="11"/>
      <c r="BX489" s="11"/>
      <c r="BY489" s="11"/>
      <c r="BZ489" s="11"/>
      <c r="CA489" s="11"/>
      <c r="CB489" s="11"/>
      <c r="CC489" s="11"/>
      <c r="CD489" s="11"/>
      <c r="CI489" s="11"/>
      <c r="CJ489" s="11"/>
      <c r="CK489" s="11"/>
      <c r="CL489" s="11"/>
      <c r="CM489" s="11"/>
      <c r="CN489" s="11"/>
      <c r="CO489" s="11"/>
      <c r="CP489" s="11"/>
      <c r="CQ489" s="11"/>
      <c r="CR489" s="11"/>
      <c r="CS489" s="11"/>
      <c r="CT489" s="11"/>
      <c r="CU489" s="11"/>
      <c r="CV489" s="11"/>
      <c r="CW489" s="11"/>
      <c r="CX489" s="11"/>
      <c r="CY489" s="11"/>
      <c r="CZ489" s="11"/>
      <c r="DA489" s="11"/>
      <c r="DB489" s="11"/>
      <c r="DC489" s="11"/>
      <c r="DD489" s="11"/>
      <c r="DE489" s="11"/>
      <c r="DF489" s="11"/>
      <c r="DG489" s="11"/>
      <c r="DH489" s="11"/>
      <c r="DI489" s="11"/>
      <c r="DJ489" s="11"/>
      <c r="DK489" s="11"/>
    </row>
    <row r="490" spans="16:115" ht="15" customHeight="1" x14ac:dyDescent="0.25"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  <c r="BS490" s="11"/>
      <c r="BT490" s="11"/>
      <c r="BU490" s="11"/>
      <c r="BV490" s="11"/>
      <c r="BW490" s="11"/>
      <c r="BX490" s="11"/>
      <c r="BY490" s="11"/>
      <c r="BZ490" s="11"/>
      <c r="CA490" s="11"/>
      <c r="CB490" s="11"/>
      <c r="CC490" s="11"/>
      <c r="CD490" s="11"/>
      <c r="CI490" s="11"/>
      <c r="CJ490" s="11"/>
      <c r="CK490" s="11"/>
      <c r="CL490" s="11"/>
      <c r="CM490" s="11"/>
      <c r="CN490" s="11"/>
      <c r="CO490" s="11"/>
      <c r="CP490" s="11"/>
      <c r="CQ490" s="11"/>
      <c r="CR490" s="11"/>
      <c r="CS490" s="11"/>
      <c r="CT490" s="11"/>
      <c r="CU490" s="11"/>
      <c r="CV490" s="11"/>
      <c r="CW490" s="11"/>
      <c r="CX490" s="11"/>
      <c r="CY490" s="11"/>
      <c r="CZ490" s="11"/>
      <c r="DA490" s="11"/>
      <c r="DB490" s="11"/>
      <c r="DC490" s="11"/>
      <c r="DD490" s="11"/>
      <c r="DE490" s="11"/>
      <c r="DF490" s="11"/>
      <c r="DG490" s="11"/>
      <c r="DH490" s="11"/>
      <c r="DI490" s="11"/>
      <c r="DJ490" s="11"/>
      <c r="DK490" s="11"/>
    </row>
    <row r="491" spans="16:115" ht="15" customHeight="1" x14ac:dyDescent="0.25"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  <c r="BS491" s="11"/>
      <c r="BT491" s="11"/>
      <c r="BU491" s="11"/>
      <c r="BV491" s="11"/>
      <c r="BW491" s="11"/>
      <c r="BX491" s="11"/>
      <c r="BY491" s="11"/>
      <c r="BZ491" s="11"/>
      <c r="CA491" s="11"/>
      <c r="CB491" s="11"/>
      <c r="CC491" s="11"/>
      <c r="CD491" s="11"/>
      <c r="CI491" s="11"/>
      <c r="CJ491" s="11"/>
      <c r="CK491" s="11"/>
      <c r="CL491" s="11"/>
      <c r="CM491" s="11"/>
      <c r="CN491" s="11"/>
      <c r="CO491" s="11"/>
      <c r="CP491" s="11"/>
      <c r="CQ491" s="11"/>
      <c r="CR491" s="11"/>
      <c r="CS491" s="11"/>
      <c r="CT491" s="11"/>
      <c r="CU491" s="11"/>
      <c r="CV491" s="11"/>
      <c r="CW491" s="11"/>
      <c r="CX491" s="11"/>
      <c r="CY491" s="11"/>
      <c r="CZ491" s="11"/>
      <c r="DA491" s="11"/>
      <c r="DB491" s="11"/>
      <c r="DC491" s="11"/>
      <c r="DD491" s="11"/>
      <c r="DE491" s="11"/>
      <c r="DF491" s="11"/>
      <c r="DG491" s="11"/>
      <c r="DH491" s="11"/>
      <c r="DI491" s="11"/>
      <c r="DJ491" s="11"/>
      <c r="DK491" s="11"/>
    </row>
    <row r="492" spans="16:115" ht="15" customHeight="1" x14ac:dyDescent="0.25"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  <c r="CA492" s="11"/>
      <c r="CB492" s="11"/>
      <c r="CC492" s="11"/>
      <c r="CD492" s="11"/>
      <c r="CI492" s="11"/>
      <c r="CJ492" s="11"/>
      <c r="CK492" s="11"/>
      <c r="CL492" s="11"/>
      <c r="CM492" s="11"/>
      <c r="CN492" s="11"/>
      <c r="CO492" s="11"/>
      <c r="CP492" s="11"/>
      <c r="CQ492" s="11"/>
      <c r="CR492" s="11"/>
      <c r="CS492" s="11"/>
      <c r="CT492" s="11"/>
      <c r="CU492" s="11"/>
      <c r="CV492" s="11"/>
      <c r="CW492" s="11"/>
      <c r="CX492" s="11"/>
      <c r="CY492" s="11"/>
      <c r="CZ492" s="11"/>
      <c r="DA492" s="11"/>
      <c r="DB492" s="11"/>
      <c r="DC492" s="11"/>
      <c r="DD492" s="11"/>
      <c r="DE492" s="11"/>
      <c r="DF492" s="11"/>
      <c r="DG492" s="11"/>
      <c r="DH492" s="11"/>
      <c r="DI492" s="11"/>
      <c r="DJ492" s="11"/>
      <c r="DK492" s="11"/>
    </row>
    <row r="493" spans="16:115" ht="15" customHeight="1" x14ac:dyDescent="0.25"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I493" s="11"/>
      <c r="CJ493" s="11"/>
      <c r="CK493" s="11"/>
      <c r="CL493" s="11"/>
      <c r="CM493" s="11"/>
      <c r="CN493" s="11"/>
      <c r="CO493" s="11"/>
      <c r="CP493" s="11"/>
      <c r="CQ493" s="11"/>
      <c r="CR493" s="11"/>
      <c r="CS493" s="11"/>
      <c r="CT493" s="11"/>
      <c r="CU493" s="11"/>
      <c r="CV493" s="11"/>
      <c r="CW493" s="11"/>
      <c r="CX493" s="11"/>
      <c r="CY493" s="11"/>
      <c r="CZ493" s="11"/>
      <c r="DA493" s="11"/>
      <c r="DB493" s="11"/>
      <c r="DC493" s="11"/>
      <c r="DD493" s="11"/>
      <c r="DE493" s="11"/>
      <c r="DF493" s="11"/>
      <c r="DG493" s="11"/>
      <c r="DH493" s="11"/>
      <c r="DI493" s="11"/>
      <c r="DJ493" s="11"/>
      <c r="DK493" s="11"/>
    </row>
    <row r="494" spans="16:115" ht="15" customHeight="1" x14ac:dyDescent="0.25"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  <c r="CA494" s="11"/>
      <c r="CB494" s="11"/>
      <c r="CC494" s="11"/>
      <c r="CD494" s="11"/>
      <c r="CI494" s="11"/>
      <c r="CJ494" s="11"/>
      <c r="CK494" s="11"/>
      <c r="CL494" s="11"/>
      <c r="CM494" s="11"/>
      <c r="CN494" s="11"/>
      <c r="CO494" s="11"/>
      <c r="CP494" s="11"/>
      <c r="CQ494" s="11"/>
      <c r="CR494" s="11"/>
      <c r="CS494" s="11"/>
      <c r="CT494" s="11"/>
      <c r="CU494" s="11"/>
      <c r="CV494" s="11"/>
      <c r="CW494" s="11"/>
      <c r="CX494" s="11"/>
      <c r="CY494" s="11"/>
      <c r="CZ494" s="11"/>
      <c r="DA494" s="11"/>
      <c r="DB494" s="11"/>
      <c r="DC494" s="11"/>
      <c r="DD494" s="11"/>
      <c r="DE494" s="11"/>
      <c r="DF494" s="11"/>
      <c r="DG494" s="11"/>
      <c r="DH494" s="11"/>
      <c r="DI494" s="11"/>
      <c r="DJ494" s="11"/>
      <c r="DK494" s="11"/>
    </row>
    <row r="495" spans="16:115" ht="15" customHeight="1" x14ac:dyDescent="0.25"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  <c r="BS495" s="11"/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I495" s="11"/>
      <c r="CJ495" s="11"/>
      <c r="CK495" s="11"/>
      <c r="CL495" s="11"/>
      <c r="CM495" s="11"/>
      <c r="CN495" s="11"/>
      <c r="CO495" s="11"/>
      <c r="CP495" s="11"/>
      <c r="CQ495" s="11"/>
      <c r="CR495" s="11"/>
      <c r="CS495" s="11"/>
      <c r="CT495" s="11"/>
      <c r="CU495" s="11"/>
      <c r="CV495" s="11"/>
      <c r="CW495" s="11"/>
      <c r="CX495" s="11"/>
      <c r="CY495" s="11"/>
      <c r="CZ495" s="11"/>
      <c r="DA495" s="11"/>
      <c r="DB495" s="11"/>
      <c r="DC495" s="11"/>
      <c r="DD495" s="11"/>
      <c r="DE495" s="11"/>
      <c r="DF495" s="11"/>
      <c r="DG495" s="11"/>
      <c r="DH495" s="11"/>
      <c r="DI495" s="11"/>
      <c r="DJ495" s="11"/>
      <c r="DK495" s="11"/>
    </row>
    <row r="496" spans="16:115" ht="15" customHeight="1" x14ac:dyDescent="0.25"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  <c r="BS496" s="11"/>
      <c r="BT496" s="11"/>
      <c r="BU496" s="11"/>
      <c r="BV496" s="11"/>
      <c r="BW496" s="11"/>
      <c r="BX496" s="11"/>
      <c r="BY496" s="11"/>
      <c r="BZ496" s="11"/>
      <c r="CA496" s="11"/>
      <c r="CB496" s="11"/>
      <c r="CC496" s="11"/>
      <c r="CD496" s="11"/>
      <c r="CI496" s="11"/>
      <c r="CJ496" s="11"/>
      <c r="CK496" s="11"/>
      <c r="CL496" s="11"/>
      <c r="CM496" s="11"/>
      <c r="CN496" s="11"/>
      <c r="CO496" s="11"/>
      <c r="CP496" s="11"/>
      <c r="CQ496" s="11"/>
      <c r="CR496" s="11"/>
      <c r="CS496" s="11"/>
      <c r="CT496" s="11"/>
      <c r="CU496" s="11"/>
      <c r="CV496" s="11"/>
      <c r="CW496" s="11"/>
      <c r="CX496" s="11"/>
      <c r="CY496" s="11"/>
      <c r="CZ496" s="11"/>
      <c r="DA496" s="11"/>
      <c r="DB496" s="11"/>
      <c r="DC496" s="11"/>
      <c r="DD496" s="11"/>
      <c r="DE496" s="11"/>
      <c r="DF496" s="11"/>
      <c r="DG496" s="11"/>
      <c r="DH496" s="11"/>
      <c r="DI496" s="11"/>
      <c r="DJ496" s="11"/>
      <c r="DK496" s="11"/>
    </row>
    <row r="497" spans="16:115" ht="15" customHeight="1" x14ac:dyDescent="0.25"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  <c r="BS497" s="11"/>
      <c r="BT497" s="11"/>
      <c r="BU497" s="11"/>
      <c r="BV497" s="11"/>
      <c r="BW497" s="11"/>
      <c r="BX497" s="11"/>
      <c r="BY497" s="11"/>
      <c r="BZ497" s="11"/>
      <c r="CA497" s="11"/>
      <c r="CB497" s="11"/>
      <c r="CC497" s="11"/>
      <c r="CD497" s="11"/>
      <c r="CI497" s="11"/>
      <c r="CJ497" s="11"/>
      <c r="CK497" s="11"/>
      <c r="CL497" s="11"/>
      <c r="CM497" s="11"/>
      <c r="CN497" s="11"/>
      <c r="CO497" s="11"/>
      <c r="CP497" s="11"/>
      <c r="CQ497" s="11"/>
      <c r="CR497" s="11"/>
      <c r="CS497" s="11"/>
      <c r="CT497" s="11"/>
      <c r="CU497" s="11"/>
      <c r="CV497" s="11"/>
      <c r="CW497" s="11"/>
      <c r="CX497" s="11"/>
      <c r="CY497" s="11"/>
      <c r="CZ497" s="11"/>
      <c r="DA497" s="11"/>
      <c r="DB497" s="11"/>
      <c r="DC497" s="11"/>
      <c r="DD497" s="11"/>
      <c r="DE497" s="11"/>
      <c r="DF497" s="11"/>
      <c r="DG497" s="11"/>
      <c r="DH497" s="11"/>
      <c r="DI497" s="11"/>
      <c r="DJ497" s="11"/>
      <c r="DK497" s="11"/>
    </row>
    <row r="498" spans="16:115" ht="15" customHeight="1" x14ac:dyDescent="0.25"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I498" s="11"/>
      <c r="CJ498" s="11"/>
      <c r="CK498" s="11"/>
      <c r="CL498" s="11"/>
      <c r="CM498" s="11"/>
      <c r="CN498" s="11"/>
      <c r="CO498" s="11"/>
      <c r="CP498" s="11"/>
      <c r="CQ498" s="11"/>
      <c r="CR498" s="11"/>
      <c r="CS498" s="11"/>
      <c r="CT498" s="11"/>
      <c r="CU498" s="11"/>
      <c r="CV498" s="11"/>
      <c r="CW498" s="11"/>
      <c r="CX498" s="11"/>
      <c r="CY498" s="11"/>
      <c r="CZ498" s="11"/>
      <c r="DA498" s="11"/>
      <c r="DB498" s="11"/>
      <c r="DC498" s="11"/>
      <c r="DD498" s="11"/>
      <c r="DE498" s="11"/>
      <c r="DF498" s="11"/>
      <c r="DG498" s="11"/>
      <c r="DH498" s="11"/>
      <c r="DI498" s="11"/>
      <c r="DJ498" s="11"/>
      <c r="DK498" s="11"/>
    </row>
    <row r="499" spans="16:115" ht="15" customHeight="1" x14ac:dyDescent="0.25"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  <c r="BS499" s="11"/>
      <c r="BT499" s="11"/>
      <c r="BU499" s="11"/>
      <c r="BV499" s="11"/>
      <c r="BW499" s="11"/>
      <c r="BX499" s="11"/>
      <c r="BY499" s="11"/>
      <c r="BZ499" s="11"/>
      <c r="CA499" s="11"/>
      <c r="CB499" s="11"/>
      <c r="CC499" s="11"/>
      <c r="CD499" s="11"/>
      <c r="CI499" s="11"/>
      <c r="CJ499" s="11"/>
      <c r="CK499" s="11"/>
      <c r="CL499" s="11"/>
      <c r="CM499" s="11"/>
      <c r="CN499" s="11"/>
      <c r="CO499" s="11"/>
      <c r="CP499" s="11"/>
      <c r="CQ499" s="11"/>
      <c r="CR499" s="11"/>
      <c r="CS499" s="11"/>
      <c r="CT499" s="11"/>
      <c r="CU499" s="11"/>
      <c r="CV499" s="11"/>
      <c r="CW499" s="11"/>
      <c r="CX499" s="11"/>
      <c r="CY499" s="11"/>
      <c r="CZ499" s="11"/>
      <c r="DA499" s="11"/>
      <c r="DB499" s="11"/>
      <c r="DC499" s="11"/>
      <c r="DD499" s="11"/>
      <c r="DE499" s="11"/>
      <c r="DF499" s="11"/>
      <c r="DG499" s="11"/>
      <c r="DH499" s="11"/>
      <c r="DI499" s="11"/>
      <c r="DJ499" s="11"/>
      <c r="DK499" s="11"/>
    </row>
    <row r="500" spans="16:115" ht="15" customHeight="1" x14ac:dyDescent="0.25"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  <c r="BS500" s="11"/>
      <c r="BT500" s="11"/>
      <c r="BU500" s="11"/>
      <c r="BV500" s="11"/>
      <c r="BW500" s="11"/>
      <c r="BX500" s="11"/>
      <c r="BY500" s="11"/>
      <c r="BZ500" s="11"/>
      <c r="CA500" s="11"/>
      <c r="CB500" s="11"/>
      <c r="CC500" s="11"/>
      <c r="CD500" s="11"/>
      <c r="CI500" s="11"/>
      <c r="CJ500" s="11"/>
      <c r="CK500" s="11"/>
      <c r="CL500" s="11"/>
      <c r="CM500" s="11"/>
      <c r="CN500" s="11"/>
      <c r="CO500" s="11"/>
      <c r="CP500" s="11"/>
      <c r="CQ500" s="11"/>
      <c r="CR500" s="11"/>
      <c r="CS500" s="11"/>
      <c r="CT500" s="11"/>
      <c r="CU500" s="11"/>
      <c r="CV500" s="11"/>
      <c r="CW500" s="11"/>
      <c r="CX500" s="11"/>
      <c r="CY500" s="11"/>
      <c r="CZ500" s="11"/>
      <c r="DA500" s="11"/>
      <c r="DB500" s="11"/>
      <c r="DC500" s="11"/>
      <c r="DD500" s="11"/>
      <c r="DE500" s="11"/>
      <c r="DF500" s="11"/>
      <c r="DG500" s="11"/>
      <c r="DH500" s="11"/>
      <c r="DI500" s="11"/>
      <c r="DJ500" s="11"/>
      <c r="DK500" s="11"/>
    </row>
    <row r="501" spans="16:115" ht="15" customHeight="1" x14ac:dyDescent="0.25"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  <c r="BS501" s="11"/>
      <c r="BT501" s="11"/>
      <c r="BU501" s="11"/>
      <c r="BV501" s="11"/>
      <c r="BW501" s="11"/>
      <c r="BX501" s="11"/>
      <c r="BY501" s="11"/>
      <c r="BZ501" s="11"/>
      <c r="CA501" s="11"/>
      <c r="CB501" s="11"/>
      <c r="CC501" s="11"/>
      <c r="CD501" s="11"/>
      <c r="CI501" s="11"/>
      <c r="CJ501" s="11"/>
      <c r="CK501" s="11"/>
      <c r="CL501" s="11"/>
      <c r="CM501" s="11"/>
      <c r="CN501" s="11"/>
      <c r="CO501" s="11"/>
      <c r="CP501" s="11"/>
      <c r="CQ501" s="11"/>
      <c r="CR501" s="11"/>
      <c r="CS501" s="11"/>
      <c r="CT501" s="11"/>
      <c r="CU501" s="11"/>
      <c r="CV501" s="11"/>
      <c r="CW501" s="11"/>
      <c r="CX501" s="11"/>
      <c r="CY501" s="11"/>
      <c r="CZ501" s="11"/>
      <c r="DA501" s="11"/>
      <c r="DB501" s="11"/>
      <c r="DC501" s="11"/>
      <c r="DD501" s="11"/>
      <c r="DE501" s="11"/>
      <c r="DF501" s="11"/>
      <c r="DG501" s="11"/>
      <c r="DH501" s="11"/>
      <c r="DI501" s="11"/>
      <c r="DJ501" s="11"/>
      <c r="DK501" s="11"/>
    </row>
    <row r="502" spans="16:115" ht="15" customHeight="1" x14ac:dyDescent="0.25"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  <c r="BS502" s="11"/>
      <c r="BT502" s="11"/>
      <c r="BU502" s="11"/>
      <c r="BV502" s="11"/>
      <c r="BW502" s="11"/>
      <c r="BX502" s="11"/>
      <c r="BY502" s="11"/>
      <c r="BZ502" s="11"/>
      <c r="CA502" s="11"/>
      <c r="CB502" s="11"/>
      <c r="CC502" s="11"/>
      <c r="CD502" s="11"/>
      <c r="CI502" s="11"/>
      <c r="CJ502" s="11"/>
      <c r="CK502" s="11"/>
      <c r="CL502" s="11"/>
      <c r="CM502" s="11"/>
      <c r="CN502" s="11"/>
      <c r="CO502" s="11"/>
      <c r="CP502" s="11"/>
      <c r="CQ502" s="11"/>
      <c r="CR502" s="11"/>
      <c r="CS502" s="11"/>
      <c r="CT502" s="11"/>
      <c r="CU502" s="11"/>
      <c r="CV502" s="11"/>
      <c r="CW502" s="11"/>
      <c r="CX502" s="11"/>
      <c r="CY502" s="11"/>
      <c r="CZ502" s="11"/>
      <c r="DA502" s="11"/>
      <c r="DB502" s="11"/>
      <c r="DC502" s="11"/>
      <c r="DD502" s="11"/>
      <c r="DE502" s="11"/>
      <c r="DF502" s="11"/>
      <c r="DG502" s="11"/>
      <c r="DH502" s="11"/>
      <c r="DI502" s="11"/>
      <c r="DJ502" s="11"/>
      <c r="DK502" s="11"/>
    </row>
    <row r="503" spans="16:115" ht="15" customHeight="1" x14ac:dyDescent="0.25"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I503" s="11"/>
      <c r="CJ503" s="11"/>
      <c r="CK503" s="11"/>
      <c r="CL503" s="11"/>
      <c r="CM503" s="11"/>
      <c r="CN503" s="11"/>
      <c r="CO503" s="11"/>
      <c r="CP503" s="11"/>
      <c r="CQ503" s="11"/>
      <c r="CR503" s="11"/>
      <c r="CS503" s="11"/>
      <c r="CT503" s="11"/>
      <c r="CU503" s="11"/>
      <c r="CV503" s="11"/>
      <c r="CW503" s="11"/>
      <c r="CX503" s="11"/>
      <c r="CY503" s="11"/>
      <c r="CZ503" s="11"/>
      <c r="DA503" s="11"/>
      <c r="DB503" s="11"/>
      <c r="DC503" s="11"/>
      <c r="DD503" s="11"/>
      <c r="DE503" s="11"/>
      <c r="DF503" s="11"/>
      <c r="DG503" s="11"/>
      <c r="DH503" s="11"/>
      <c r="DI503" s="11"/>
      <c r="DJ503" s="11"/>
      <c r="DK503" s="11"/>
    </row>
    <row r="504" spans="16:115" ht="15" customHeight="1" x14ac:dyDescent="0.25"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  <c r="BS504" s="11"/>
      <c r="BT504" s="11"/>
      <c r="BU504" s="11"/>
      <c r="BV504" s="11"/>
      <c r="BW504" s="11"/>
      <c r="BX504" s="11"/>
      <c r="BY504" s="11"/>
      <c r="BZ504" s="11"/>
      <c r="CA504" s="11"/>
      <c r="CB504" s="11"/>
      <c r="CC504" s="11"/>
      <c r="CD504" s="11"/>
      <c r="CI504" s="11"/>
      <c r="CJ504" s="11"/>
      <c r="CK504" s="11"/>
      <c r="CL504" s="11"/>
      <c r="CM504" s="11"/>
      <c r="CN504" s="11"/>
      <c r="CO504" s="11"/>
      <c r="CP504" s="11"/>
      <c r="CQ504" s="11"/>
      <c r="CR504" s="11"/>
      <c r="CS504" s="11"/>
      <c r="CT504" s="11"/>
      <c r="CU504" s="11"/>
      <c r="CV504" s="11"/>
      <c r="CW504" s="11"/>
      <c r="CX504" s="11"/>
      <c r="CY504" s="11"/>
      <c r="CZ504" s="11"/>
      <c r="DA504" s="11"/>
      <c r="DB504" s="11"/>
      <c r="DC504" s="11"/>
      <c r="DD504" s="11"/>
      <c r="DE504" s="11"/>
      <c r="DF504" s="11"/>
      <c r="DG504" s="11"/>
      <c r="DH504" s="11"/>
      <c r="DI504" s="11"/>
      <c r="DJ504" s="11"/>
      <c r="DK504" s="11"/>
    </row>
    <row r="505" spans="16:115" ht="15" customHeight="1" x14ac:dyDescent="0.25"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  <c r="BS505" s="11"/>
      <c r="BT505" s="11"/>
      <c r="BU505" s="11"/>
      <c r="BV505" s="11"/>
      <c r="BW505" s="11"/>
      <c r="BX505" s="11"/>
      <c r="BY505" s="11"/>
      <c r="BZ505" s="11"/>
      <c r="CA505" s="11"/>
      <c r="CB505" s="11"/>
      <c r="CC505" s="11"/>
      <c r="CD505" s="11"/>
      <c r="CI505" s="11"/>
      <c r="CJ505" s="11"/>
      <c r="CK505" s="11"/>
      <c r="CL505" s="11"/>
      <c r="CM505" s="11"/>
      <c r="CN505" s="11"/>
      <c r="CO505" s="11"/>
      <c r="CP505" s="11"/>
      <c r="CQ505" s="11"/>
      <c r="CR505" s="11"/>
      <c r="CS505" s="11"/>
      <c r="CT505" s="11"/>
      <c r="CU505" s="11"/>
      <c r="CV505" s="11"/>
      <c r="CW505" s="11"/>
      <c r="CX505" s="11"/>
      <c r="CY505" s="11"/>
      <c r="CZ505" s="11"/>
      <c r="DA505" s="11"/>
      <c r="DB505" s="11"/>
      <c r="DC505" s="11"/>
      <c r="DD505" s="11"/>
      <c r="DE505" s="11"/>
      <c r="DF505" s="11"/>
      <c r="DG505" s="11"/>
      <c r="DH505" s="11"/>
      <c r="DI505" s="11"/>
      <c r="DJ505" s="11"/>
      <c r="DK505" s="11"/>
    </row>
    <row r="506" spans="16:115" ht="15" customHeight="1" x14ac:dyDescent="0.25"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  <c r="CA506" s="11"/>
      <c r="CB506" s="11"/>
      <c r="CC506" s="11"/>
      <c r="CD506" s="11"/>
      <c r="CI506" s="11"/>
      <c r="CJ506" s="11"/>
      <c r="CK506" s="11"/>
      <c r="CL506" s="11"/>
      <c r="CM506" s="11"/>
      <c r="CN506" s="11"/>
      <c r="CO506" s="11"/>
      <c r="CP506" s="11"/>
      <c r="CQ506" s="11"/>
      <c r="CR506" s="11"/>
      <c r="CS506" s="11"/>
      <c r="CT506" s="11"/>
      <c r="CU506" s="11"/>
      <c r="CV506" s="11"/>
      <c r="CW506" s="11"/>
      <c r="CX506" s="11"/>
      <c r="CY506" s="11"/>
      <c r="CZ506" s="11"/>
      <c r="DA506" s="11"/>
      <c r="DB506" s="11"/>
      <c r="DC506" s="11"/>
      <c r="DD506" s="11"/>
      <c r="DE506" s="11"/>
      <c r="DF506" s="11"/>
      <c r="DG506" s="11"/>
      <c r="DH506" s="11"/>
      <c r="DI506" s="11"/>
      <c r="DJ506" s="11"/>
      <c r="DK506" s="11"/>
    </row>
    <row r="507" spans="16:115" ht="15" customHeight="1" x14ac:dyDescent="0.25"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  <c r="BS507" s="11"/>
      <c r="BT507" s="11"/>
      <c r="BU507" s="11"/>
      <c r="BV507" s="11"/>
      <c r="BW507" s="11"/>
      <c r="BX507" s="11"/>
      <c r="BY507" s="11"/>
      <c r="BZ507" s="11"/>
      <c r="CA507" s="11"/>
      <c r="CB507" s="11"/>
      <c r="CC507" s="11"/>
      <c r="CD507" s="11"/>
      <c r="CI507" s="11"/>
      <c r="CJ507" s="11"/>
      <c r="CK507" s="11"/>
      <c r="CL507" s="11"/>
      <c r="CM507" s="11"/>
      <c r="CN507" s="11"/>
      <c r="CO507" s="11"/>
      <c r="CP507" s="11"/>
      <c r="CQ507" s="11"/>
      <c r="CR507" s="11"/>
      <c r="CS507" s="11"/>
      <c r="CT507" s="11"/>
      <c r="CU507" s="11"/>
      <c r="CV507" s="11"/>
      <c r="CW507" s="11"/>
      <c r="CX507" s="11"/>
      <c r="CY507" s="11"/>
      <c r="CZ507" s="11"/>
      <c r="DA507" s="11"/>
      <c r="DB507" s="11"/>
      <c r="DC507" s="11"/>
      <c r="DD507" s="11"/>
      <c r="DE507" s="11"/>
      <c r="DF507" s="11"/>
      <c r="DG507" s="11"/>
      <c r="DH507" s="11"/>
      <c r="DI507" s="11"/>
      <c r="DJ507" s="11"/>
      <c r="DK507" s="11"/>
    </row>
    <row r="508" spans="16:115" ht="15" customHeight="1" x14ac:dyDescent="0.25"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1"/>
      <c r="CV508" s="11"/>
      <c r="CW508" s="11"/>
      <c r="CX508" s="11"/>
      <c r="CY508" s="11"/>
      <c r="CZ508" s="11"/>
      <c r="DA508" s="11"/>
      <c r="DB508" s="11"/>
      <c r="DC508" s="11"/>
      <c r="DD508" s="11"/>
      <c r="DE508" s="11"/>
      <c r="DF508" s="11"/>
      <c r="DG508" s="11"/>
      <c r="DH508" s="11"/>
      <c r="DI508" s="11"/>
      <c r="DJ508" s="11"/>
      <c r="DK508" s="11"/>
    </row>
    <row r="509" spans="16:115" ht="15" customHeight="1" x14ac:dyDescent="0.25"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  <c r="BS509" s="11"/>
      <c r="BT509" s="11"/>
      <c r="BU509" s="11"/>
      <c r="BV509" s="11"/>
      <c r="BW509" s="11"/>
      <c r="BX509" s="11"/>
      <c r="BY509" s="11"/>
      <c r="BZ509" s="11"/>
      <c r="CA509" s="11"/>
      <c r="CB509" s="11"/>
      <c r="CC509" s="11"/>
      <c r="CD509" s="11"/>
      <c r="CI509" s="11"/>
      <c r="CJ509" s="11"/>
      <c r="CK509" s="11"/>
      <c r="CL509" s="11"/>
      <c r="CM509" s="11"/>
      <c r="CN509" s="11"/>
      <c r="CO509" s="11"/>
      <c r="CP509" s="11"/>
      <c r="CQ509" s="11"/>
      <c r="CR509" s="11"/>
      <c r="CS509" s="11"/>
      <c r="CT509" s="11"/>
      <c r="CU509" s="11"/>
      <c r="CV509" s="11"/>
      <c r="CW509" s="11"/>
      <c r="CX509" s="11"/>
      <c r="CY509" s="11"/>
      <c r="CZ509" s="11"/>
      <c r="DA509" s="11"/>
      <c r="DB509" s="11"/>
      <c r="DC509" s="11"/>
      <c r="DD509" s="11"/>
      <c r="DE509" s="11"/>
      <c r="DF509" s="11"/>
      <c r="DG509" s="11"/>
      <c r="DH509" s="11"/>
      <c r="DI509" s="11"/>
      <c r="DJ509" s="11"/>
      <c r="DK509" s="11"/>
    </row>
    <row r="510" spans="16:115" ht="15" customHeight="1" x14ac:dyDescent="0.25"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  <c r="BS510" s="11"/>
      <c r="BT510" s="11"/>
      <c r="BU510" s="11"/>
      <c r="BV510" s="11"/>
      <c r="BW510" s="11"/>
      <c r="BX510" s="11"/>
      <c r="BY510" s="11"/>
      <c r="BZ510" s="11"/>
      <c r="CA510" s="11"/>
      <c r="CB510" s="11"/>
      <c r="CC510" s="11"/>
      <c r="CD510" s="11"/>
      <c r="CI510" s="11"/>
      <c r="CJ510" s="11"/>
      <c r="CK510" s="11"/>
      <c r="CL510" s="11"/>
      <c r="CM510" s="11"/>
      <c r="CN510" s="11"/>
      <c r="CO510" s="11"/>
      <c r="CP510" s="11"/>
      <c r="CQ510" s="11"/>
      <c r="CR510" s="11"/>
      <c r="CS510" s="11"/>
      <c r="CT510" s="11"/>
      <c r="CU510" s="11"/>
      <c r="CV510" s="11"/>
      <c r="CW510" s="11"/>
      <c r="CX510" s="11"/>
      <c r="CY510" s="11"/>
      <c r="CZ510" s="11"/>
      <c r="DA510" s="11"/>
      <c r="DB510" s="11"/>
      <c r="DC510" s="11"/>
      <c r="DD510" s="11"/>
      <c r="DE510" s="11"/>
      <c r="DF510" s="11"/>
      <c r="DG510" s="11"/>
      <c r="DH510" s="11"/>
      <c r="DI510" s="11"/>
      <c r="DJ510" s="11"/>
      <c r="DK510" s="11"/>
    </row>
    <row r="511" spans="16:115" ht="15" customHeight="1" x14ac:dyDescent="0.25"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  <c r="BS511" s="11"/>
      <c r="BT511" s="11"/>
      <c r="BU511" s="11"/>
      <c r="BV511" s="11"/>
      <c r="BW511" s="11"/>
      <c r="BX511" s="11"/>
      <c r="BY511" s="11"/>
      <c r="BZ511" s="11"/>
      <c r="CA511" s="11"/>
      <c r="CB511" s="11"/>
      <c r="CC511" s="11"/>
      <c r="CD511" s="11"/>
      <c r="CI511" s="11"/>
      <c r="CJ511" s="11"/>
      <c r="CK511" s="11"/>
      <c r="CL511" s="11"/>
      <c r="CM511" s="11"/>
      <c r="CN511" s="11"/>
      <c r="CO511" s="11"/>
      <c r="CP511" s="11"/>
      <c r="CQ511" s="11"/>
      <c r="CR511" s="11"/>
      <c r="CS511" s="11"/>
      <c r="CT511" s="11"/>
      <c r="CU511" s="11"/>
      <c r="CV511" s="11"/>
      <c r="CW511" s="11"/>
      <c r="CX511" s="11"/>
      <c r="CY511" s="11"/>
      <c r="CZ511" s="11"/>
      <c r="DA511" s="11"/>
      <c r="DB511" s="11"/>
      <c r="DC511" s="11"/>
      <c r="DD511" s="11"/>
      <c r="DE511" s="11"/>
      <c r="DF511" s="11"/>
      <c r="DG511" s="11"/>
      <c r="DH511" s="11"/>
      <c r="DI511" s="11"/>
      <c r="DJ511" s="11"/>
      <c r="DK511" s="11"/>
    </row>
    <row r="512" spans="16:115" ht="15" customHeight="1" x14ac:dyDescent="0.25"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  <c r="BS512" s="11"/>
      <c r="BT512" s="11"/>
      <c r="BU512" s="11"/>
      <c r="BV512" s="11"/>
      <c r="BW512" s="11"/>
      <c r="BX512" s="11"/>
      <c r="BY512" s="11"/>
      <c r="BZ512" s="11"/>
      <c r="CA512" s="11"/>
      <c r="CB512" s="11"/>
      <c r="CC512" s="11"/>
      <c r="CD512" s="11"/>
      <c r="CI512" s="11"/>
      <c r="CJ512" s="11"/>
      <c r="CK512" s="11"/>
      <c r="CL512" s="11"/>
      <c r="CM512" s="11"/>
      <c r="CN512" s="11"/>
      <c r="CO512" s="11"/>
      <c r="CP512" s="11"/>
      <c r="CQ512" s="11"/>
      <c r="CR512" s="11"/>
      <c r="CS512" s="11"/>
      <c r="CT512" s="11"/>
      <c r="CU512" s="11"/>
      <c r="CV512" s="11"/>
      <c r="CW512" s="11"/>
      <c r="CX512" s="11"/>
      <c r="CY512" s="11"/>
      <c r="CZ512" s="11"/>
      <c r="DA512" s="11"/>
      <c r="DB512" s="11"/>
      <c r="DC512" s="11"/>
      <c r="DD512" s="11"/>
      <c r="DE512" s="11"/>
      <c r="DF512" s="11"/>
      <c r="DG512" s="11"/>
      <c r="DH512" s="11"/>
      <c r="DI512" s="11"/>
      <c r="DJ512" s="11"/>
      <c r="DK512" s="11"/>
    </row>
    <row r="513" spans="16:115" ht="15" customHeight="1" x14ac:dyDescent="0.25"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I513" s="11"/>
      <c r="CJ513" s="11"/>
      <c r="CK513" s="11"/>
      <c r="CL513" s="11"/>
      <c r="CM513" s="11"/>
      <c r="CN513" s="11"/>
      <c r="CO513" s="11"/>
      <c r="CP513" s="11"/>
      <c r="CQ513" s="11"/>
      <c r="CR513" s="11"/>
      <c r="CS513" s="11"/>
      <c r="CT513" s="11"/>
      <c r="CU513" s="11"/>
      <c r="CV513" s="11"/>
      <c r="CW513" s="11"/>
      <c r="CX513" s="11"/>
      <c r="CY513" s="11"/>
      <c r="CZ513" s="11"/>
      <c r="DA513" s="11"/>
      <c r="DB513" s="11"/>
      <c r="DC513" s="11"/>
      <c r="DD513" s="11"/>
      <c r="DE513" s="11"/>
      <c r="DF513" s="11"/>
      <c r="DG513" s="11"/>
      <c r="DH513" s="11"/>
      <c r="DI513" s="11"/>
      <c r="DJ513" s="11"/>
      <c r="DK513" s="11"/>
    </row>
    <row r="514" spans="16:115" ht="15" customHeight="1" x14ac:dyDescent="0.25"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  <c r="BS514" s="11"/>
      <c r="BT514" s="11"/>
      <c r="BU514" s="11"/>
      <c r="BV514" s="11"/>
      <c r="BW514" s="11"/>
      <c r="BX514" s="11"/>
      <c r="BY514" s="11"/>
      <c r="BZ514" s="11"/>
      <c r="CA514" s="11"/>
      <c r="CB514" s="11"/>
      <c r="CC514" s="11"/>
      <c r="CD514" s="11"/>
      <c r="CI514" s="11"/>
      <c r="CJ514" s="11"/>
      <c r="CK514" s="11"/>
      <c r="CL514" s="11"/>
      <c r="CM514" s="11"/>
      <c r="CN514" s="11"/>
      <c r="CO514" s="11"/>
      <c r="CP514" s="11"/>
      <c r="CQ514" s="11"/>
      <c r="CR514" s="11"/>
      <c r="CS514" s="11"/>
      <c r="CT514" s="11"/>
      <c r="CU514" s="11"/>
      <c r="CV514" s="11"/>
      <c r="CW514" s="11"/>
      <c r="CX514" s="11"/>
      <c r="CY514" s="11"/>
      <c r="CZ514" s="11"/>
      <c r="DA514" s="11"/>
      <c r="DB514" s="11"/>
      <c r="DC514" s="11"/>
      <c r="DD514" s="11"/>
      <c r="DE514" s="11"/>
      <c r="DF514" s="11"/>
      <c r="DG514" s="11"/>
      <c r="DH514" s="11"/>
      <c r="DI514" s="11"/>
      <c r="DJ514" s="11"/>
      <c r="DK514" s="11"/>
    </row>
    <row r="515" spans="16:115" ht="15" customHeight="1" x14ac:dyDescent="0.25"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  <c r="BS515" s="11"/>
      <c r="BT515" s="11"/>
      <c r="BU515" s="11"/>
      <c r="BV515" s="11"/>
      <c r="BW515" s="11"/>
      <c r="BX515" s="11"/>
      <c r="BY515" s="11"/>
      <c r="BZ515" s="11"/>
      <c r="CA515" s="11"/>
      <c r="CB515" s="11"/>
      <c r="CC515" s="11"/>
      <c r="CD515" s="11"/>
      <c r="CI515" s="11"/>
      <c r="CJ515" s="11"/>
      <c r="CK515" s="11"/>
      <c r="CL515" s="11"/>
      <c r="CM515" s="11"/>
      <c r="CN515" s="11"/>
      <c r="CO515" s="11"/>
      <c r="CP515" s="11"/>
      <c r="CQ515" s="11"/>
      <c r="CR515" s="11"/>
      <c r="CS515" s="11"/>
      <c r="CT515" s="11"/>
      <c r="CU515" s="11"/>
      <c r="CV515" s="11"/>
      <c r="CW515" s="11"/>
      <c r="CX515" s="11"/>
      <c r="CY515" s="11"/>
      <c r="CZ515" s="11"/>
      <c r="DA515" s="11"/>
      <c r="DB515" s="11"/>
      <c r="DC515" s="11"/>
      <c r="DD515" s="11"/>
      <c r="DE515" s="11"/>
      <c r="DF515" s="11"/>
      <c r="DG515" s="11"/>
      <c r="DH515" s="11"/>
      <c r="DI515" s="11"/>
      <c r="DJ515" s="11"/>
      <c r="DK515" s="11"/>
    </row>
    <row r="516" spans="16:115" ht="15" customHeight="1" x14ac:dyDescent="0.25"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  <c r="BS516" s="11"/>
      <c r="BT516" s="11"/>
      <c r="BU516" s="11"/>
      <c r="BV516" s="11"/>
      <c r="BW516" s="11"/>
      <c r="BX516" s="11"/>
      <c r="BY516" s="11"/>
      <c r="BZ516" s="11"/>
      <c r="CA516" s="11"/>
      <c r="CB516" s="11"/>
      <c r="CC516" s="11"/>
      <c r="CD516" s="11"/>
      <c r="CI516" s="11"/>
      <c r="CJ516" s="11"/>
      <c r="CK516" s="11"/>
      <c r="CL516" s="11"/>
      <c r="CM516" s="11"/>
      <c r="CN516" s="11"/>
      <c r="CO516" s="11"/>
      <c r="CP516" s="11"/>
      <c r="CQ516" s="11"/>
      <c r="CR516" s="11"/>
      <c r="CS516" s="11"/>
      <c r="CT516" s="11"/>
      <c r="CU516" s="11"/>
      <c r="CV516" s="11"/>
      <c r="CW516" s="11"/>
      <c r="CX516" s="11"/>
      <c r="CY516" s="11"/>
      <c r="CZ516" s="11"/>
      <c r="DA516" s="11"/>
      <c r="DB516" s="11"/>
      <c r="DC516" s="11"/>
      <c r="DD516" s="11"/>
      <c r="DE516" s="11"/>
      <c r="DF516" s="11"/>
      <c r="DG516" s="11"/>
      <c r="DH516" s="11"/>
      <c r="DI516" s="11"/>
      <c r="DJ516" s="11"/>
      <c r="DK516" s="11"/>
    </row>
    <row r="517" spans="16:115" ht="15" customHeight="1" x14ac:dyDescent="0.25"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</row>
    <row r="518" spans="16:115" ht="15" customHeight="1" x14ac:dyDescent="0.25"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I518" s="11"/>
      <c r="CJ518" s="11"/>
      <c r="CK518" s="11"/>
      <c r="CL518" s="11"/>
      <c r="CM518" s="11"/>
      <c r="CN518" s="11"/>
      <c r="CO518" s="11"/>
      <c r="CP518" s="11"/>
      <c r="CQ518" s="11"/>
      <c r="CR518" s="11"/>
      <c r="CS518" s="11"/>
      <c r="CT518" s="11"/>
      <c r="CU518" s="11"/>
      <c r="CV518" s="11"/>
      <c r="CW518" s="11"/>
      <c r="CX518" s="11"/>
      <c r="CY518" s="11"/>
      <c r="CZ518" s="11"/>
      <c r="DA518" s="11"/>
      <c r="DB518" s="11"/>
      <c r="DC518" s="11"/>
      <c r="DD518" s="11"/>
      <c r="DE518" s="11"/>
      <c r="DF518" s="11"/>
      <c r="DG518" s="11"/>
      <c r="DH518" s="11"/>
      <c r="DI518" s="11"/>
      <c r="DJ518" s="11"/>
      <c r="DK518" s="11"/>
    </row>
    <row r="519" spans="16:115" ht="15" customHeight="1" x14ac:dyDescent="0.25"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  <c r="BS519" s="11"/>
      <c r="BT519" s="11"/>
      <c r="BU519" s="11"/>
      <c r="BV519" s="11"/>
      <c r="BW519" s="11"/>
      <c r="BX519" s="11"/>
      <c r="BY519" s="11"/>
      <c r="BZ519" s="11"/>
      <c r="CA519" s="11"/>
      <c r="CB519" s="11"/>
      <c r="CC519" s="11"/>
      <c r="CD519" s="11"/>
      <c r="CI519" s="11"/>
      <c r="CJ519" s="11"/>
      <c r="CK519" s="11"/>
      <c r="CL519" s="11"/>
      <c r="CM519" s="11"/>
      <c r="CN519" s="11"/>
      <c r="CO519" s="11"/>
      <c r="CP519" s="11"/>
      <c r="CQ519" s="11"/>
      <c r="CR519" s="11"/>
      <c r="CS519" s="11"/>
      <c r="CT519" s="11"/>
      <c r="CU519" s="11"/>
      <c r="CV519" s="11"/>
      <c r="CW519" s="11"/>
      <c r="CX519" s="11"/>
      <c r="CY519" s="11"/>
      <c r="CZ519" s="11"/>
      <c r="DA519" s="11"/>
      <c r="DB519" s="11"/>
      <c r="DC519" s="11"/>
      <c r="DD519" s="11"/>
      <c r="DE519" s="11"/>
      <c r="DF519" s="11"/>
      <c r="DG519" s="11"/>
      <c r="DH519" s="11"/>
      <c r="DI519" s="11"/>
      <c r="DJ519" s="11"/>
      <c r="DK519" s="11"/>
    </row>
    <row r="520" spans="16:115" ht="15" customHeight="1" x14ac:dyDescent="0.25"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  <c r="CA520" s="11"/>
      <c r="CB520" s="11"/>
      <c r="CC520" s="11"/>
      <c r="CD520" s="11"/>
      <c r="CI520" s="11"/>
      <c r="CJ520" s="11"/>
      <c r="CK520" s="11"/>
      <c r="CL520" s="11"/>
      <c r="CM520" s="11"/>
      <c r="CN520" s="11"/>
      <c r="CO520" s="11"/>
      <c r="CP520" s="11"/>
      <c r="CQ520" s="11"/>
      <c r="CR520" s="11"/>
      <c r="CS520" s="11"/>
      <c r="CT520" s="11"/>
      <c r="CU520" s="11"/>
      <c r="CV520" s="11"/>
      <c r="CW520" s="11"/>
      <c r="CX520" s="11"/>
      <c r="CY520" s="11"/>
      <c r="CZ520" s="11"/>
      <c r="DA520" s="11"/>
      <c r="DB520" s="11"/>
      <c r="DC520" s="11"/>
      <c r="DD520" s="11"/>
      <c r="DE520" s="11"/>
      <c r="DF520" s="11"/>
      <c r="DG520" s="11"/>
      <c r="DH520" s="11"/>
      <c r="DI520" s="11"/>
      <c r="DJ520" s="11"/>
      <c r="DK520" s="11"/>
    </row>
    <row r="521" spans="16:115" ht="15" customHeight="1" x14ac:dyDescent="0.25"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  <c r="BS521" s="11"/>
      <c r="BT521" s="11"/>
      <c r="BU521" s="11"/>
      <c r="BV521" s="11"/>
      <c r="BW521" s="11"/>
      <c r="BX521" s="11"/>
      <c r="BY521" s="11"/>
      <c r="BZ521" s="11"/>
      <c r="CA521" s="11"/>
      <c r="CB521" s="11"/>
      <c r="CC521" s="11"/>
      <c r="CD521" s="11"/>
      <c r="CI521" s="11"/>
      <c r="CJ521" s="11"/>
      <c r="CK521" s="11"/>
      <c r="CL521" s="11"/>
      <c r="CM521" s="11"/>
      <c r="CN521" s="11"/>
      <c r="CO521" s="11"/>
      <c r="CP521" s="11"/>
      <c r="CQ521" s="11"/>
      <c r="CR521" s="11"/>
      <c r="CS521" s="11"/>
      <c r="CT521" s="11"/>
      <c r="CU521" s="11"/>
      <c r="CV521" s="11"/>
      <c r="CW521" s="11"/>
      <c r="CX521" s="11"/>
      <c r="CY521" s="11"/>
      <c r="CZ521" s="11"/>
      <c r="DA521" s="11"/>
      <c r="DB521" s="11"/>
      <c r="DC521" s="11"/>
      <c r="DD521" s="11"/>
      <c r="DE521" s="11"/>
      <c r="DF521" s="11"/>
      <c r="DG521" s="11"/>
      <c r="DH521" s="11"/>
      <c r="DI521" s="11"/>
      <c r="DJ521" s="11"/>
      <c r="DK521" s="11"/>
    </row>
    <row r="522" spans="16:115" ht="15" customHeight="1" x14ac:dyDescent="0.25"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</row>
    <row r="523" spans="16:115" ht="15" customHeight="1" x14ac:dyDescent="0.25"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</row>
    <row r="524" spans="16:115" ht="15" customHeight="1" x14ac:dyDescent="0.25"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</row>
    <row r="525" spans="16:115" ht="15" customHeight="1" x14ac:dyDescent="0.25"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</row>
    <row r="526" spans="16:115" ht="15" customHeight="1" x14ac:dyDescent="0.25"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</row>
    <row r="527" spans="16:115" ht="15" customHeight="1" x14ac:dyDescent="0.25"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</row>
    <row r="528" spans="16:115" ht="15" customHeight="1" x14ac:dyDescent="0.25"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I528" s="11"/>
      <c r="CJ528" s="11"/>
      <c r="CK528" s="11"/>
      <c r="CL528" s="11"/>
      <c r="CM528" s="11"/>
      <c r="CN528" s="11"/>
      <c r="CO528" s="11"/>
      <c r="CP528" s="11"/>
      <c r="CQ528" s="11"/>
      <c r="CR528" s="11"/>
      <c r="CS528" s="11"/>
      <c r="CT528" s="11"/>
      <c r="CU528" s="11"/>
      <c r="CV528" s="11"/>
      <c r="CW528" s="11"/>
      <c r="CX528" s="11"/>
      <c r="CY528" s="11"/>
      <c r="CZ528" s="11"/>
      <c r="DA528" s="11"/>
      <c r="DB528" s="11"/>
      <c r="DC528" s="11"/>
      <c r="DD528" s="11"/>
      <c r="DE528" s="11"/>
      <c r="DF528" s="11"/>
      <c r="DG528" s="11"/>
      <c r="DH528" s="11"/>
      <c r="DI528" s="11"/>
      <c r="DJ528" s="11"/>
      <c r="DK528" s="11"/>
    </row>
    <row r="529" spans="16:115" ht="15" customHeight="1" x14ac:dyDescent="0.25"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  <c r="CA529" s="11"/>
      <c r="CB529" s="11"/>
      <c r="CC529" s="11"/>
      <c r="CD529" s="11"/>
      <c r="CI529" s="11"/>
      <c r="CJ529" s="11"/>
      <c r="CK529" s="11"/>
      <c r="CL529" s="11"/>
      <c r="CM529" s="11"/>
      <c r="CN529" s="11"/>
      <c r="CO529" s="11"/>
      <c r="CP529" s="11"/>
      <c r="CQ529" s="11"/>
      <c r="CR529" s="11"/>
      <c r="CS529" s="11"/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11"/>
      <c r="DJ529" s="11"/>
      <c r="DK529" s="11"/>
    </row>
    <row r="530" spans="16:115" ht="15" customHeight="1" x14ac:dyDescent="0.25"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  <c r="BS530" s="11"/>
      <c r="BT530" s="11"/>
      <c r="BU530" s="11"/>
      <c r="BV530" s="11"/>
      <c r="BW530" s="11"/>
      <c r="BX530" s="11"/>
      <c r="BY530" s="11"/>
      <c r="BZ530" s="11"/>
      <c r="CA530" s="11"/>
      <c r="CB530" s="11"/>
      <c r="CC530" s="11"/>
      <c r="CD530" s="11"/>
      <c r="CI530" s="11"/>
      <c r="CJ530" s="11"/>
      <c r="CK530" s="11"/>
      <c r="CL530" s="11"/>
      <c r="CM530" s="11"/>
      <c r="CN530" s="11"/>
      <c r="CO530" s="11"/>
      <c r="CP530" s="11"/>
      <c r="CQ530" s="11"/>
      <c r="CR530" s="11"/>
      <c r="CS530" s="11"/>
      <c r="CT530" s="11"/>
      <c r="CU530" s="11"/>
      <c r="CV530" s="11"/>
      <c r="CW530" s="11"/>
      <c r="CX530" s="11"/>
      <c r="CY530" s="11"/>
      <c r="CZ530" s="11"/>
      <c r="DA530" s="11"/>
      <c r="DB530" s="11"/>
      <c r="DC530" s="11"/>
      <c r="DD530" s="11"/>
      <c r="DE530" s="11"/>
      <c r="DF530" s="11"/>
      <c r="DG530" s="11"/>
      <c r="DH530" s="11"/>
      <c r="DI530" s="11"/>
      <c r="DJ530" s="11"/>
      <c r="DK530" s="11"/>
    </row>
    <row r="531" spans="16:115" ht="15" customHeight="1" x14ac:dyDescent="0.25"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</row>
    <row r="532" spans="16:115" ht="15" customHeight="1" x14ac:dyDescent="0.25"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</row>
    <row r="533" spans="16:115" ht="15" customHeight="1" x14ac:dyDescent="0.25"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</row>
    <row r="534" spans="16:115" ht="15" customHeight="1" x14ac:dyDescent="0.25"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  <c r="BS534" s="11"/>
      <c r="BT534" s="11"/>
      <c r="BU534" s="11"/>
      <c r="BV534" s="11"/>
      <c r="BW534" s="11"/>
      <c r="BX534" s="11"/>
      <c r="BY534" s="11"/>
      <c r="BZ534" s="11"/>
      <c r="CA534" s="11"/>
      <c r="CB534" s="11"/>
      <c r="CC534" s="11"/>
      <c r="CD534" s="11"/>
      <c r="CI534" s="11"/>
      <c r="CJ534" s="11"/>
      <c r="CK534" s="11"/>
      <c r="CL534" s="11"/>
      <c r="CM534" s="11"/>
      <c r="CN534" s="11"/>
      <c r="CO534" s="11"/>
      <c r="CP534" s="11"/>
      <c r="CQ534" s="11"/>
      <c r="CR534" s="11"/>
      <c r="CS534" s="11"/>
      <c r="CT534" s="11"/>
      <c r="CU534" s="11"/>
      <c r="CV534" s="11"/>
      <c r="CW534" s="11"/>
      <c r="CX534" s="11"/>
      <c r="CY534" s="11"/>
      <c r="CZ534" s="11"/>
      <c r="DA534" s="11"/>
      <c r="DB534" s="11"/>
      <c r="DC534" s="11"/>
      <c r="DD534" s="11"/>
      <c r="DE534" s="11"/>
      <c r="DF534" s="11"/>
      <c r="DG534" s="11"/>
      <c r="DH534" s="11"/>
      <c r="DI534" s="11"/>
      <c r="DJ534" s="11"/>
      <c r="DK534" s="11"/>
    </row>
    <row r="535" spans="16:115" ht="15" customHeight="1" x14ac:dyDescent="0.25"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</row>
    <row r="536" spans="16:115" ht="15" customHeight="1" x14ac:dyDescent="0.25"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</row>
    <row r="537" spans="16:115" ht="15" customHeight="1" x14ac:dyDescent="0.25"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</row>
    <row r="538" spans="16:115" ht="15" customHeight="1" x14ac:dyDescent="0.25"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</row>
    <row r="539" spans="16:115" ht="15" customHeight="1" x14ac:dyDescent="0.25"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</row>
    <row r="540" spans="16:115" ht="15" customHeight="1" x14ac:dyDescent="0.25"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</row>
    <row r="541" spans="16:115" ht="15" customHeight="1" x14ac:dyDescent="0.25"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</row>
    <row r="542" spans="16:115" ht="15" customHeight="1" x14ac:dyDescent="0.25"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</row>
    <row r="543" spans="16:115" ht="15" customHeight="1" x14ac:dyDescent="0.25"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</row>
    <row r="544" spans="16:115" ht="15" customHeight="1" x14ac:dyDescent="0.25"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  <c r="BS544" s="11"/>
      <c r="BT544" s="11"/>
      <c r="BU544" s="11"/>
      <c r="BV544" s="11"/>
      <c r="BW544" s="11"/>
      <c r="BX544" s="11"/>
      <c r="BY544" s="11"/>
      <c r="BZ544" s="11"/>
      <c r="CA544" s="11"/>
      <c r="CB544" s="11"/>
      <c r="CC544" s="11"/>
      <c r="CD544" s="11"/>
      <c r="CI544" s="11"/>
      <c r="CJ544" s="11"/>
      <c r="CK544" s="11"/>
      <c r="CL544" s="11"/>
      <c r="CM544" s="11"/>
      <c r="CN544" s="11"/>
      <c r="CO544" s="11"/>
      <c r="CP544" s="11"/>
      <c r="CQ544" s="11"/>
      <c r="CR544" s="11"/>
      <c r="CS544" s="11"/>
      <c r="CT544" s="11"/>
      <c r="CU544" s="11"/>
      <c r="CV544" s="11"/>
      <c r="CW544" s="11"/>
      <c r="CX544" s="11"/>
      <c r="CY544" s="11"/>
      <c r="CZ544" s="11"/>
      <c r="DA544" s="11"/>
      <c r="DB544" s="11"/>
      <c r="DC544" s="11"/>
      <c r="DD544" s="11"/>
      <c r="DE544" s="11"/>
      <c r="DF544" s="11"/>
      <c r="DG544" s="11"/>
      <c r="DH544" s="11"/>
      <c r="DI544" s="11"/>
      <c r="DJ544" s="11"/>
      <c r="DK544" s="11"/>
    </row>
    <row r="545" spans="16:115" ht="15" customHeight="1" x14ac:dyDescent="0.25"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</row>
    <row r="546" spans="16:115" ht="15" customHeight="1" x14ac:dyDescent="0.25"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</row>
    <row r="547" spans="16:115" ht="15" customHeight="1" x14ac:dyDescent="0.25"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</row>
    <row r="548" spans="16:115" ht="15" customHeight="1" x14ac:dyDescent="0.25"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</row>
    <row r="549" spans="16:115" ht="15" customHeight="1" x14ac:dyDescent="0.25"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  <c r="BS549" s="11"/>
      <c r="BT549" s="11"/>
      <c r="BU549" s="11"/>
      <c r="BV549" s="11"/>
      <c r="BW549" s="11"/>
      <c r="BX549" s="11"/>
      <c r="BY549" s="11"/>
      <c r="BZ549" s="11"/>
      <c r="CA549" s="11"/>
      <c r="CB549" s="11"/>
      <c r="CC549" s="11"/>
      <c r="CD549" s="11"/>
      <c r="CI549" s="11"/>
      <c r="CJ549" s="11"/>
      <c r="CK549" s="11"/>
      <c r="CL549" s="11"/>
      <c r="CM549" s="11"/>
      <c r="CN549" s="11"/>
      <c r="CO549" s="11"/>
      <c r="CP549" s="11"/>
      <c r="CQ549" s="11"/>
      <c r="CR549" s="11"/>
      <c r="CS549" s="11"/>
      <c r="CT549" s="11"/>
      <c r="CU549" s="11"/>
      <c r="CV549" s="11"/>
      <c r="CW549" s="11"/>
      <c r="CX549" s="11"/>
      <c r="CY549" s="11"/>
      <c r="CZ549" s="11"/>
      <c r="DA549" s="11"/>
      <c r="DB549" s="11"/>
      <c r="DC549" s="11"/>
      <c r="DD549" s="11"/>
      <c r="DE549" s="11"/>
      <c r="DF549" s="11"/>
      <c r="DG549" s="11"/>
      <c r="DH549" s="11"/>
      <c r="DI549" s="11"/>
      <c r="DJ549" s="11"/>
      <c r="DK549" s="11"/>
    </row>
    <row r="550" spans="16:115" ht="15" customHeight="1" x14ac:dyDescent="0.25"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</row>
    <row r="551" spans="16:115" ht="15" customHeight="1" x14ac:dyDescent="0.25"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  <c r="BS551" s="11"/>
      <c r="BT551" s="11"/>
      <c r="BU551" s="11"/>
      <c r="BV551" s="11"/>
      <c r="BW551" s="11"/>
      <c r="BX551" s="11"/>
      <c r="BY551" s="11"/>
      <c r="BZ551" s="11"/>
      <c r="CA551" s="11"/>
      <c r="CB551" s="11"/>
      <c r="CC551" s="11"/>
      <c r="CD551" s="11"/>
      <c r="CI551" s="11"/>
      <c r="CJ551" s="11"/>
      <c r="CK551" s="11"/>
      <c r="CL551" s="11"/>
      <c r="CM551" s="11"/>
      <c r="CN551" s="11"/>
      <c r="CO551" s="11"/>
      <c r="CP551" s="11"/>
      <c r="CQ551" s="11"/>
      <c r="CR551" s="11"/>
      <c r="CS551" s="11"/>
      <c r="CT551" s="11"/>
      <c r="CU551" s="11"/>
      <c r="CV551" s="11"/>
      <c r="CW551" s="11"/>
      <c r="CX551" s="11"/>
      <c r="CY551" s="11"/>
      <c r="CZ551" s="11"/>
      <c r="DA551" s="11"/>
      <c r="DB551" s="11"/>
      <c r="DC551" s="11"/>
      <c r="DD551" s="11"/>
      <c r="DE551" s="11"/>
      <c r="DF551" s="11"/>
      <c r="DG551" s="11"/>
      <c r="DH551" s="11"/>
      <c r="DI551" s="11"/>
      <c r="DJ551" s="11"/>
      <c r="DK551" s="11"/>
    </row>
    <row r="552" spans="16:115" ht="15" customHeight="1" x14ac:dyDescent="0.25"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</row>
    <row r="553" spans="16:115" ht="15" customHeight="1" x14ac:dyDescent="0.25"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I553" s="11"/>
      <c r="CJ553" s="11"/>
      <c r="CK553" s="11"/>
      <c r="CL553" s="11"/>
      <c r="CM553" s="11"/>
      <c r="CN553" s="11"/>
      <c r="CO553" s="11"/>
      <c r="CP553" s="11"/>
      <c r="CQ553" s="11"/>
      <c r="CR553" s="11"/>
      <c r="CS553" s="11"/>
      <c r="CT553" s="11"/>
      <c r="CU553" s="11"/>
      <c r="CV553" s="11"/>
      <c r="CW553" s="11"/>
      <c r="CX553" s="11"/>
      <c r="CY553" s="11"/>
      <c r="CZ553" s="11"/>
      <c r="DA553" s="11"/>
      <c r="DB553" s="11"/>
      <c r="DC553" s="11"/>
      <c r="DD553" s="11"/>
      <c r="DE553" s="11"/>
      <c r="DF553" s="11"/>
      <c r="DG553" s="11"/>
      <c r="DH553" s="11"/>
      <c r="DI553" s="11"/>
      <c r="DJ553" s="11"/>
      <c r="DK553" s="11"/>
    </row>
    <row r="554" spans="16:115" ht="15" customHeight="1" x14ac:dyDescent="0.25"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  <c r="BS554" s="11"/>
      <c r="BT554" s="11"/>
      <c r="BU554" s="11"/>
      <c r="BV554" s="11"/>
      <c r="BW554" s="11"/>
      <c r="BX554" s="11"/>
      <c r="BY554" s="11"/>
      <c r="BZ554" s="11"/>
      <c r="CA554" s="11"/>
      <c r="CB554" s="11"/>
      <c r="CC554" s="11"/>
      <c r="CD554" s="11"/>
      <c r="CI554" s="11"/>
      <c r="CJ554" s="11"/>
      <c r="CK554" s="11"/>
      <c r="CL554" s="11"/>
      <c r="CM554" s="11"/>
      <c r="CN554" s="11"/>
      <c r="CO554" s="11"/>
      <c r="CP554" s="11"/>
      <c r="CQ554" s="11"/>
      <c r="CR554" s="11"/>
      <c r="CS554" s="11"/>
      <c r="CT554" s="11"/>
      <c r="CU554" s="11"/>
      <c r="CV554" s="11"/>
      <c r="CW554" s="11"/>
      <c r="CX554" s="11"/>
      <c r="CY554" s="11"/>
      <c r="CZ554" s="11"/>
      <c r="DA554" s="11"/>
      <c r="DB554" s="11"/>
      <c r="DC554" s="11"/>
      <c r="DD554" s="11"/>
      <c r="DE554" s="11"/>
      <c r="DF554" s="11"/>
      <c r="DG554" s="11"/>
      <c r="DH554" s="11"/>
      <c r="DI554" s="11"/>
      <c r="DJ554" s="11"/>
      <c r="DK554" s="11"/>
    </row>
    <row r="555" spans="16:115" ht="15" customHeight="1" x14ac:dyDescent="0.25"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  <c r="CA555" s="11"/>
      <c r="CB555" s="11"/>
      <c r="CC555" s="11"/>
      <c r="CD555" s="11"/>
      <c r="CI555" s="11"/>
      <c r="CJ555" s="11"/>
      <c r="CK555" s="11"/>
      <c r="CL555" s="11"/>
      <c r="CM555" s="11"/>
      <c r="CN555" s="11"/>
      <c r="CO555" s="11"/>
      <c r="CP555" s="11"/>
      <c r="CQ555" s="11"/>
      <c r="CR555" s="11"/>
      <c r="CS555" s="11"/>
      <c r="CT555" s="11"/>
      <c r="CU555" s="11"/>
      <c r="CV555" s="11"/>
      <c r="CW555" s="11"/>
      <c r="CX555" s="11"/>
      <c r="CY555" s="11"/>
      <c r="CZ555" s="11"/>
      <c r="DA555" s="11"/>
      <c r="DB555" s="11"/>
      <c r="DC555" s="11"/>
      <c r="DD555" s="11"/>
      <c r="DE555" s="11"/>
      <c r="DF555" s="11"/>
      <c r="DG555" s="11"/>
      <c r="DH555" s="11"/>
      <c r="DI555" s="11"/>
      <c r="DJ555" s="11"/>
      <c r="DK555" s="11"/>
    </row>
    <row r="556" spans="16:115" ht="15" customHeight="1" x14ac:dyDescent="0.25"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</row>
    <row r="557" spans="16:115" ht="15" customHeight="1" x14ac:dyDescent="0.25"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</row>
    <row r="558" spans="16:115" ht="15" customHeight="1" x14ac:dyDescent="0.25"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</row>
    <row r="559" spans="16:115" ht="15" customHeight="1" x14ac:dyDescent="0.25"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</row>
    <row r="560" spans="16:115" ht="15" customHeight="1" x14ac:dyDescent="0.25"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</row>
    <row r="561" spans="16:115" ht="15" customHeight="1" x14ac:dyDescent="0.25"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  <c r="CA561" s="11"/>
      <c r="CB561" s="11"/>
      <c r="CC561" s="11"/>
      <c r="CD561" s="11"/>
      <c r="CI561" s="11"/>
      <c r="CJ561" s="11"/>
      <c r="CK561" s="11"/>
      <c r="CL561" s="11"/>
      <c r="CM561" s="11"/>
      <c r="CN561" s="11"/>
      <c r="CO561" s="11"/>
      <c r="CP561" s="11"/>
      <c r="CQ561" s="11"/>
      <c r="CR561" s="11"/>
      <c r="CS561" s="11"/>
      <c r="CT561" s="11"/>
      <c r="CU561" s="11"/>
      <c r="CV561" s="11"/>
      <c r="CW561" s="11"/>
      <c r="CX561" s="11"/>
      <c r="CY561" s="11"/>
      <c r="CZ561" s="11"/>
      <c r="DA561" s="11"/>
      <c r="DB561" s="11"/>
      <c r="DC561" s="11"/>
      <c r="DD561" s="11"/>
      <c r="DE561" s="11"/>
      <c r="DF561" s="11"/>
      <c r="DG561" s="11"/>
      <c r="DH561" s="11"/>
      <c r="DI561" s="11"/>
      <c r="DJ561" s="11"/>
      <c r="DK561" s="11"/>
    </row>
    <row r="562" spans="16:115" ht="15" customHeight="1" x14ac:dyDescent="0.25"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</row>
    <row r="563" spans="16:115" ht="15" customHeight="1" x14ac:dyDescent="0.25"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  <c r="CA563" s="11"/>
      <c r="CB563" s="11"/>
      <c r="CC563" s="11"/>
      <c r="CD563" s="11"/>
      <c r="CI563" s="11"/>
      <c r="CJ563" s="11"/>
      <c r="CK563" s="11"/>
      <c r="CL563" s="11"/>
      <c r="CM563" s="11"/>
      <c r="CN563" s="11"/>
      <c r="CO563" s="11"/>
      <c r="CP563" s="11"/>
      <c r="CQ563" s="11"/>
      <c r="CR563" s="11"/>
      <c r="CS563" s="11"/>
      <c r="CT563" s="11"/>
      <c r="CU563" s="11"/>
      <c r="CV563" s="11"/>
      <c r="CW563" s="11"/>
      <c r="CX563" s="11"/>
      <c r="CY563" s="11"/>
      <c r="CZ563" s="11"/>
      <c r="DA563" s="11"/>
      <c r="DB563" s="11"/>
      <c r="DC563" s="11"/>
      <c r="DD563" s="11"/>
      <c r="DE563" s="11"/>
      <c r="DF563" s="11"/>
      <c r="DG563" s="11"/>
      <c r="DH563" s="11"/>
      <c r="DI563" s="11"/>
      <c r="DJ563" s="11"/>
      <c r="DK563" s="11"/>
    </row>
    <row r="564" spans="16:115" ht="15" customHeight="1" x14ac:dyDescent="0.25"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  <c r="BS564" s="11"/>
      <c r="BT564" s="11"/>
      <c r="BU564" s="11"/>
      <c r="BV564" s="11"/>
      <c r="BW564" s="11"/>
      <c r="BX564" s="11"/>
      <c r="BY564" s="11"/>
      <c r="BZ564" s="11"/>
      <c r="CA564" s="11"/>
      <c r="CB564" s="11"/>
      <c r="CC564" s="11"/>
      <c r="CD564" s="11"/>
      <c r="CI564" s="11"/>
      <c r="CJ564" s="11"/>
      <c r="CK564" s="11"/>
      <c r="CL564" s="11"/>
      <c r="CM564" s="11"/>
      <c r="CN564" s="11"/>
      <c r="CO564" s="11"/>
      <c r="CP564" s="11"/>
      <c r="CQ564" s="11"/>
      <c r="CR564" s="11"/>
      <c r="CS564" s="11"/>
      <c r="CT564" s="11"/>
      <c r="CU564" s="11"/>
      <c r="CV564" s="11"/>
      <c r="CW564" s="11"/>
      <c r="CX564" s="11"/>
      <c r="CY564" s="11"/>
      <c r="CZ564" s="11"/>
      <c r="DA564" s="11"/>
      <c r="DB564" s="11"/>
      <c r="DC564" s="11"/>
      <c r="DD564" s="11"/>
      <c r="DE564" s="11"/>
      <c r="DF564" s="11"/>
      <c r="DG564" s="11"/>
      <c r="DH564" s="11"/>
      <c r="DI564" s="11"/>
      <c r="DJ564" s="11"/>
      <c r="DK564" s="11"/>
    </row>
    <row r="565" spans="16:115" ht="15" customHeight="1" x14ac:dyDescent="0.25"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  <c r="CA565" s="11"/>
      <c r="CB565" s="11"/>
      <c r="CC565" s="11"/>
      <c r="CD565" s="11"/>
      <c r="CI565" s="11"/>
      <c r="CJ565" s="11"/>
      <c r="CK565" s="11"/>
      <c r="CL565" s="11"/>
      <c r="CM565" s="11"/>
      <c r="CN565" s="11"/>
      <c r="CO565" s="11"/>
      <c r="CP565" s="11"/>
      <c r="CQ565" s="11"/>
      <c r="CR565" s="11"/>
      <c r="CS565" s="11"/>
      <c r="CT565" s="11"/>
      <c r="CU565" s="11"/>
      <c r="CV565" s="11"/>
      <c r="CW565" s="11"/>
      <c r="CX565" s="11"/>
      <c r="CY565" s="11"/>
      <c r="CZ565" s="11"/>
      <c r="DA565" s="11"/>
      <c r="DB565" s="11"/>
      <c r="DC565" s="11"/>
      <c r="DD565" s="11"/>
      <c r="DE565" s="11"/>
      <c r="DF565" s="11"/>
      <c r="DG565" s="11"/>
      <c r="DH565" s="11"/>
      <c r="DI565" s="11"/>
      <c r="DJ565" s="11"/>
      <c r="DK565" s="11"/>
    </row>
    <row r="566" spans="16:115" ht="15" customHeight="1" x14ac:dyDescent="0.25"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</row>
    <row r="567" spans="16:115" ht="15" customHeight="1" x14ac:dyDescent="0.25"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</row>
    <row r="568" spans="16:115" ht="15" customHeight="1" x14ac:dyDescent="0.25"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  <c r="BS568" s="11"/>
      <c r="BT568" s="11"/>
      <c r="BU568" s="11"/>
      <c r="BV568" s="11"/>
      <c r="BW568" s="11"/>
      <c r="BX568" s="11"/>
      <c r="BY568" s="11"/>
      <c r="BZ568" s="11"/>
      <c r="CA568" s="11"/>
      <c r="CB568" s="11"/>
      <c r="CC568" s="11"/>
      <c r="CD568" s="11"/>
      <c r="CI568" s="11"/>
      <c r="CJ568" s="11"/>
      <c r="CK568" s="11"/>
      <c r="CL568" s="11"/>
      <c r="CM568" s="11"/>
      <c r="CN568" s="11"/>
      <c r="CO568" s="11"/>
      <c r="CP568" s="11"/>
      <c r="CQ568" s="11"/>
      <c r="CR568" s="11"/>
      <c r="CS568" s="11"/>
      <c r="CT568" s="11"/>
      <c r="CU568" s="11"/>
      <c r="CV568" s="11"/>
      <c r="CW568" s="11"/>
      <c r="CX568" s="11"/>
      <c r="CY568" s="11"/>
      <c r="CZ568" s="11"/>
      <c r="DA568" s="11"/>
      <c r="DB568" s="11"/>
      <c r="DC568" s="11"/>
      <c r="DD568" s="11"/>
      <c r="DE568" s="11"/>
      <c r="DF568" s="11"/>
      <c r="DG568" s="11"/>
      <c r="DH568" s="11"/>
      <c r="DI568" s="11"/>
      <c r="DJ568" s="11"/>
      <c r="DK568" s="11"/>
    </row>
    <row r="569" spans="16:115" ht="15" customHeight="1" x14ac:dyDescent="0.25"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</row>
    <row r="570" spans="16:115" ht="15" customHeight="1" x14ac:dyDescent="0.25"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I570" s="11"/>
      <c r="CJ570" s="11"/>
      <c r="CK570" s="11"/>
      <c r="CL570" s="11"/>
      <c r="CM570" s="11"/>
      <c r="CN570" s="11"/>
      <c r="CO570" s="11"/>
      <c r="CP570" s="11"/>
      <c r="CQ570" s="11"/>
      <c r="CR570" s="11"/>
      <c r="CS570" s="11"/>
      <c r="CT570" s="11"/>
      <c r="CU570" s="11"/>
      <c r="CV570" s="11"/>
      <c r="CW570" s="11"/>
      <c r="CX570" s="11"/>
      <c r="CY570" s="11"/>
      <c r="CZ570" s="11"/>
      <c r="DA570" s="11"/>
      <c r="DB570" s="11"/>
      <c r="DC570" s="11"/>
      <c r="DD570" s="11"/>
      <c r="DE570" s="11"/>
      <c r="DF570" s="11"/>
      <c r="DG570" s="11"/>
      <c r="DH570" s="11"/>
      <c r="DI570" s="11"/>
      <c r="DJ570" s="11"/>
      <c r="DK570" s="11"/>
    </row>
    <row r="571" spans="16:115" ht="15" customHeight="1" x14ac:dyDescent="0.25"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  <c r="CA571" s="11"/>
      <c r="CB571" s="11"/>
      <c r="CC571" s="11"/>
      <c r="CD571" s="11"/>
      <c r="CI571" s="11"/>
      <c r="CJ571" s="11"/>
      <c r="CK571" s="11"/>
      <c r="CL571" s="11"/>
      <c r="CM571" s="11"/>
      <c r="CN571" s="11"/>
      <c r="CO571" s="11"/>
      <c r="CP571" s="11"/>
      <c r="CQ571" s="11"/>
      <c r="CR571" s="11"/>
      <c r="CS571" s="11"/>
      <c r="CT571" s="11"/>
      <c r="CU571" s="11"/>
      <c r="CV571" s="11"/>
      <c r="CW571" s="11"/>
      <c r="CX571" s="11"/>
      <c r="CY571" s="11"/>
      <c r="CZ571" s="11"/>
      <c r="DA571" s="11"/>
      <c r="DB571" s="11"/>
      <c r="DC571" s="11"/>
      <c r="DD571" s="11"/>
      <c r="DE571" s="11"/>
      <c r="DF571" s="11"/>
      <c r="DG571" s="11"/>
      <c r="DH571" s="11"/>
      <c r="DI571" s="11"/>
      <c r="DJ571" s="11"/>
      <c r="DK571" s="11"/>
    </row>
    <row r="572" spans="16:115" ht="15" customHeight="1" x14ac:dyDescent="0.25"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</row>
    <row r="573" spans="16:115" ht="15" customHeight="1" x14ac:dyDescent="0.25"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</row>
    <row r="574" spans="16:115" ht="15" customHeight="1" x14ac:dyDescent="0.25"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</row>
    <row r="575" spans="16:115" ht="15" customHeight="1" x14ac:dyDescent="0.25"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</row>
    <row r="576" spans="16:115" ht="15" customHeight="1" x14ac:dyDescent="0.25"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  <c r="DK576" s="11"/>
    </row>
    <row r="577" spans="16:115" ht="15" customHeight="1" x14ac:dyDescent="0.25"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  <c r="CA577" s="11"/>
      <c r="CB577" s="11"/>
      <c r="CC577" s="11"/>
      <c r="CD577" s="11"/>
      <c r="CI577" s="11"/>
      <c r="CJ577" s="11"/>
      <c r="CK577" s="11"/>
      <c r="CL577" s="11"/>
      <c r="CM577" s="11"/>
      <c r="CN577" s="11"/>
      <c r="CO577" s="11"/>
      <c r="CP577" s="11"/>
      <c r="CQ577" s="11"/>
      <c r="CR577" s="11"/>
      <c r="CS577" s="11"/>
      <c r="CT577" s="11"/>
      <c r="CU577" s="11"/>
      <c r="CV577" s="11"/>
      <c r="CW577" s="11"/>
      <c r="CX577" s="11"/>
      <c r="CY577" s="11"/>
      <c r="CZ577" s="11"/>
      <c r="DA577" s="11"/>
      <c r="DB577" s="11"/>
      <c r="DC577" s="11"/>
      <c r="DD577" s="11"/>
      <c r="DE577" s="11"/>
      <c r="DF577" s="11"/>
      <c r="DG577" s="11"/>
      <c r="DH577" s="11"/>
      <c r="DI577" s="11"/>
      <c r="DJ577" s="11"/>
      <c r="DK577" s="11"/>
    </row>
    <row r="578" spans="16:115" ht="15" customHeight="1" x14ac:dyDescent="0.25"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  <c r="BS578" s="11"/>
      <c r="BT578" s="11"/>
      <c r="BU578" s="11"/>
      <c r="BV578" s="11"/>
      <c r="BW578" s="11"/>
      <c r="BX578" s="11"/>
      <c r="BY578" s="11"/>
      <c r="BZ578" s="11"/>
      <c r="CA578" s="11"/>
      <c r="CB578" s="11"/>
      <c r="CC578" s="11"/>
      <c r="CD578" s="11"/>
      <c r="CI578" s="11"/>
      <c r="CJ578" s="11"/>
      <c r="CK578" s="11"/>
      <c r="CL578" s="11"/>
      <c r="CM578" s="11"/>
      <c r="CN578" s="11"/>
      <c r="CO578" s="11"/>
      <c r="CP578" s="11"/>
      <c r="CQ578" s="11"/>
      <c r="CR578" s="11"/>
      <c r="CS578" s="11"/>
      <c r="CT578" s="11"/>
      <c r="CU578" s="11"/>
      <c r="CV578" s="11"/>
      <c r="CW578" s="11"/>
      <c r="CX578" s="11"/>
      <c r="CY578" s="11"/>
      <c r="CZ578" s="11"/>
      <c r="DA578" s="11"/>
      <c r="DB578" s="11"/>
      <c r="DC578" s="11"/>
      <c r="DD578" s="11"/>
      <c r="DE578" s="11"/>
      <c r="DF578" s="11"/>
      <c r="DG578" s="11"/>
      <c r="DH578" s="11"/>
      <c r="DI578" s="11"/>
      <c r="DJ578" s="11"/>
      <c r="DK578" s="11"/>
    </row>
    <row r="579" spans="16:115" ht="15" customHeight="1" x14ac:dyDescent="0.25"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  <c r="CA579" s="11"/>
      <c r="CB579" s="11"/>
      <c r="CC579" s="11"/>
      <c r="CD579" s="11"/>
      <c r="CI579" s="11"/>
      <c r="CJ579" s="11"/>
      <c r="CK579" s="11"/>
      <c r="CL579" s="11"/>
      <c r="CM579" s="11"/>
      <c r="CN579" s="11"/>
      <c r="CO579" s="11"/>
      <c r="CP579" s="11"/>
      <c r="CQ579" s="11"/>
      <c r="CR579" s="11"/>
      <c r="CS579" s="11"/>
      <c r="CT579" s="11"/>
      <c r="CU579" s="11"/>
      <c r="CV579" s="11"/>
      <c r="CW579" s="11"/>
      <c r="CX579" s="11"/>
      <c r="CY579" s="11"/>
      <c r="CZ579" s="11"/>
      <c r="DA579" s="11"/>
      <c r="DB579" s="11"/>
      <c r="DC579" s="11"/>
      <c r="DD579" s="11"/>
      <c r="DE579" s="11"/>
      <c r="DF579" s="11"/>
      <c r="DG579" s="11"/>
      <c r="DH579" s="11"/>
      <c r="DI579" s="11"/>
      <c r="DJ579" s="11"/>
      <c r="DK579" s="11"/>
    </row>
    <row r="580" spans="16:115" ht="15" customHeight="1" x14ac:dyDescent="0.25"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I580" s="11"/>
      <c r="CJ580" s="11"/>
      <c r="CK580" s="11"/>
      <c r="CL580" s="11"/>
      <c r="CM580" s="11"/>
      <c r="CN580" s="11"/>
      <c r="CO580" s="11"/>
      <c r="CP580" s="11"/>
      <c r="CQ580" s="11"/>
      <c r="CR580" s="11"/>
      <c r="CS580" s="11"/>
      <c r="CT580" s="11"/>
      <c r="CU580" s="11"/>
      <c r="CV580" s="11"/>
      <c r="CW580" s="11"/>
      <c r="CX580" s="11"/>
      <c r="CY580" s="11"/>
      <c r="CZ580" s="11"/>
      <c r="DA580" s="11"/>
      <c r="DB580" s="11"/>
      <c r="DC580" s="11"/>
      <c r="DD580" s="11"/>
      <c r="DE580" s="11"/>
      <c r="DF580" s="11"/>
      <c r="DG580" s="11"/>
      <c r="DH580" s="11"/>
      <c r="DI580" s="11"/>
      <c r="DJ580" s="11"/>
      <c r="DK580" s="11"/>
    </row>
    <row r="581" spans="16:115" ht="15" customHeight="1" x14ac:dyDescent="0.25"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  <c r="CA581" s="11"/>
      <c r="CB581" s="11"/>
      <c r="CC581" s="11"/>
      <c r="CD581" s="11"/>
      <c r="CI581" s="11"/>
      <c r="CJ581" s="11"/>
      <c r="CK581" s="11"/>
      <c r="CL581" s="11"/>
      <c r="CM581" s="11"/>
      <c r="CN581" s="11"/>
      <c r="CO581" s="11"/>
      <c r="CP581" s="11"/>
      <c r="CQ581" s="11"/>
      <c r="CR581" s="11"/>
      <c r="CS581" s="11"/>
      <c r="CT581" s="11"/>
      <c r="CU581" s="11"/>
      <c r="CV581" s="11"/>
      <c r="CW581" s="11"/>
      <c r="CX581" s="11"/>
      <c r="CY581" s="11"/>
      <c r="CZ581" s="11"/>
      <c r="DA581" s="11"/>
      <c r="DB581" s="11"/>
      <c r="DC581" s="11"/>
      <c r="DD581" s="11"/>
      <c r="DE581" s="11"/>
      <c r="DF581" s="11"/>
      <c r="DG581" s="11"/>
      <c r="DH581" s="11"/>
      <c r="DI581" s="11"/>
      <c r="DJ581" s="11"/>
      <c r="DK581" s="11"/>
    </row>
    <row r="582" spans="16:115" ht="15" customHeight="1" x14ac:dyDescent="0.25"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  <c r="BS582" s="11"/>
      <c r="BT582" s="11"/>
      <c r="BU582" s="11"/>
      <c r="BV582" s="11"/>
      <c r="BW582" s="11"/>
      <c r="BX582" s="11"/>
      <c r="BY582" s="11"/>
      <c r="BZ582" s="11"/>
      <c r="CA582" s="11"/>
      <c r="CB582" s="11"/>
      <c r="CC582" s="11"/>
      <c r="CD582" s="11"/>
      <c r="CI582" s="11"/>
      <c r="CJ582" s="11"/>
      <c r="CK582" s="11"/>
      <c r="CL582" s="11"/>
      <c r="CM582" s="11"/>
      <c r="CN582" s="11"/>
      <c r="CO582" s="11"/>
      <c r="CP582" s="11"/>
      <c r="CQ582" s="11"/>
      <c r="CR582" s="11"/>
      <c r="CS582" s="11"/>
      <c r="CT582" s="11"/>
      <c r="CU582" s="11"/>
      <c r="CV582" s="11"/>
      <c r="CW582" s="11"/>
      <c r="CX582" s="11"/>
      <c r="CY582" s="11"/>
      <c r="CZ582" s="11"/>
      <c r="DA582" s="11"/>
      <c r="DB582" s="11"/>
      <c r="DC582" s="11"/>
      <c r="DD582" s="11"/>
      <c r="DE582" s="11"/>
      <c r="DF582" s="11"/>
      <c r="DG582" s="11"/>
      <c r="DH582" s="11"/>
      <c r="DI582" s="11"/>
      <c r="DJ582" s="11"/>
      <c r="DK582" s="11"/>
    </row>
    <row r="583" spans="16:115" ht="15" customHeight="1" x14ac:dyDescent="0.25"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  <c r="CA583" s="11"/>
      <c r="CB583" s="11"/>
      <c r="CC583" s="11"/>
      <c r="CD583" s="11"/>
      <c r="CI583" s="11"/>
      <c r="CJ583" s="11"/>
      <c r="CK583" s="11"/>
      <c r="CL583" s="11"/>
      <c r="CM583" s="11"/>
      <c r="CN583" s="11"/>
      <c r="CO583" s="11"/>
      <c r="CP583" s="11"/>
      <c r="CQ583" s="11"/>
      <c r="CR583" s="11"/>
      <c r="CS583" s="11"/>
      <c r="CT583" s="11"/>
      <c r="CU583" s="11"/>
      <c r="CV583" s="11"/>
      <c r="CW583" s="11"/>
      <c r="CX583" s="11"/>
      <c r="CY583" s="11"/>
      <c r="CZ583" s="11"/>
      <c r="DA583" s="11"/>
      <c r="DB583" s="11"/>
      <c r="DC583" s="11"/>
      <c r="DD583" s="11"/>
      <c r="DE583" s="11"/>
      <c r="DF583" s="11"/>
      <c r="DG583" s="11"/>
      <c r="DH583" s="11"/>
      <c r="DI583" s="11"/>
      <c r="DJ583" s="11"/>
      <c r="DK583" s="11"/>
    </row>
    <row r="584" spans="16:115" ht="15" customHeight="1" x14ac:dyDescent="0.25"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  <c r="BS584" s="11"/>
      <c r="BT584" s="11"/>
      <c r="BU584" s="11"/>
      <c r="BV584" s="11"/>
      <c r="BW584" s="11"/>
      <c r="BX584" s="11"/>
      <c r="BY584" s="11"/>
      <c r="BZ584" s="11"/>
      <c r="CA584" s="11"/>
      <c r="CB584" s="11"/>
      <c r="CC584" s="11"/>
      <c r="CD584" s="11"/>
      <c r="CI584" s="11"/>
      <c r="CJ584" s="11"/>
      <c r="CK584" s="11"/>
      <c r="CL584" s="11"/>
      <c r="CM584" s="11"/>
      <c r="CN584" s="11"/>
      <c r="CO584" s="11"/>
      <c r="CP584" s="11"/>
      <c r="CQ584" s="11"/>
      <c r="CR584" s="11"/>
      <c r="CS584" s="11"/>
      <c r="CT584" s="11"/>
      <c r="CU584" s="11"/>
      <c r="CV584" s="11"/>
      <c r="CW584" s="11"/>
      <c r="CX584" s="11"/>
      <c r="CY584" s="11"/>
      <c r="CZ584" s="11"/>
      <c r="DA584" s="11"/>
      <c r="DB584" s="11"/>
      <c r="DC584" s="11"/>
      <c r="DD584" s="11"/>
      <c r="DE584" s="11"/>
      <c r="DF584" s="11"/>
      <c r="DG584" s="11"/>
      <c r="DH584" s="11"/>
      <c r="DI584" s="11"/>
      <c r="DJ584" s="11"/>
      <c r="DK584" s="11"/>
    </row>
    <row r="585" spans="16:115" ht="15" customHeight="1" x14ac:dyDescent="0.25"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  <c r="CA585" s="11"/>
      <c r="CB585" s="11"/>
      <c r="CC585" s="11"/>
      <c r="CD585" s="11"/>
      <c r="CI585" s="11"/>
      <c r="CJ585" s="11"/>
      <c r="CK585" s="11"/>
      <c r="CL585" s="11"/>
      <c r="CM585" s="11"/>
      <c r="CN585" s="11"/>
      <c r="CO585" s="11"/>
      <c r="CP585" s="11"/>
      <c r="CQ585" s="11"/>
      <c r="CR585" s="11"/>
      <c r="CS585" s="11"/>
      <c r="CT585" s="11"/>
      <c r="CU585" s="11"/>
      <c r="CV585" s="11"/>
      <c r="CW585" s="11"/>
      <c r="CX585" s="11"/>
      <c r="CY585" s="11"/>
      <c r="CZ585" s="11"/>
      <c r="DA585" s="11"/>
      <c r="DB585" s="11"/>
      <c r="DC585" s="11"/>
      <c r="DD585" s="11"/>
      <c r="DE585" s="11"/>
      <c r="DF585" s="11"/>
      <c r="DG585" s="11"/>
      <c r="DH585" s="11"/>
      <c r="DI585" s="11"/>
      <c r="DJ585" s="11"/>
      <c r="DK585" s="11"/>
    </row>
    <row r="586" spans="16:115" ht="15" customHeight="1" x14ac:dyDescent="0.25"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  <c r="BS586" s="11"/>
      <c r="BT586" s="11"/>
      <c r="BU586" s="11"/>
      <c r="BV586" s="11"/>
      <c r="BW586" s="11"/>
      <c r="BX586" s="11"/>
      <c r="BY586" s="11"/>
      <c r="BZ586" s="11"/>
      <c r="CA586" s="11"/>
      <c r="CB586" s="11"/>
      <c r="CC586" s="11"/>
      <c r="CD586" s="11"/>
      <c r="CI586" s="11"/>
      <c r="CJ586" s="11"/>
      <c r="CK586" s="11"/>
      <c r="CL586" s="11"/>
      <c r="CM586" s="11"/>
      <c r="CN586" s="11"/>
      <c r="CO586" s="11"/>
      <c r="CP586" s="11"/>
      <c r="CQ586" s="11"/>
      <c r="CR586" s="11"/>
      <c r="CS586" s="11"/>
      <c r="CT586" s="11"/>
      <c r="CU586" s="11"/>
      <c r="CV586" s="11"/>
      <c r="CW586" s="11"/>
      <c r="CX586" s="11"/>
      <c r="CY586" s="11"/>
      <c r="CZ586" s="11"/>
      <c r="DA586" s="11"/>
      <c r="DB586" s="11"/>
      <c r="DC586" s="11"/>
      <c r="DD586" s="11"/>
      <c r="DE586" s="11"/>
      <c r="DF586" s="11"/>
      <c r="DG586" s="11"/>
      <c r="DH586" s="11"/>
      <c r="DI586" s="11"/>
      <c r="DJ586" s="11"/>
      <c r="DK586" s="11"/>
    </row>
    <row r="587" spans="16:115" ht="15" customHeight="1" x14ac:dyDescent="0.25"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I587" s="11"/>
      <c r="CJ587" s="11"/>
      <c r="CK587" s="11"/>
      <c r="CL587" s="11"/>
      <c r="CM587" s="11"/>
      <c r="CN587" s="11"/>
      <c r="CO587" s="11"/>
      <c r="CP587" s="11"/>
      <c r="CQ587" s="11"/>
      <c r="CR587" s="11"/>
      <c r="CS587" s="11"/>
      <c r="CT587" s="11"/>
      <c r="CU587" s="11"/>
      <c r="CV587" s="11"/>
      <c r="CW587" s="11"/>
      <c r="CX587" s="11"/>
      <c r="CY587" s="11"/>
      <c r="CZ587" s="11"/>
      <c r="DA587" s="11"/>
      <c r="DB587" s="11"/>
      <c r="DC587" s="11"/>
      <c r="DD587" s="11"/>
      <c r="DE587" s="11"/>
      <c r="DF587" s="11"/>
      <c r="DG587" s="11"/>
      <c r="DH587" s="11"/>
      <c r="DI587" s="11"/>
      <c r="DJ587" s="11"/>
      <c r="DK587" s="11"/>
    </row>
    <row r="588" spans="16:115" ht="15" customHeight="1" x14ac:dyDescent="0.25"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  <c r="BS588" s="11"/>
      <c r="BT588" s="11"/>
      <c r="BU588" s="11"/>
      <c r="BV588" s="11"/>
      <c r="BW588" s="11"/>
      <c r="BX588" s="11"/>
      <c r="BY588" s="11"/>
      <c r="BZ588" s="11"/>
      <c r="CA588" s="11"/>
      <c r="CB588" s="11"/>
      <c r="CC588" s="11"/>
      <c r="CD588" s="11"/>
      <c r="CI588" s="11"/>
      <c r="CJ588" s="11"/>
      <c r="CK588" s="11"/>
      <c r="CL588" s="11"/>
      <c r="CM588" s="11"/>
      <c r="CN588" s="11"/>
      <c r="CO588" s="11"/>
      <c r="CP588" s="11"/>
      <c r="CQ588" s="11"/>
      <c r="CR588" s="11"/>
      <c r="CS588" s="11"/>
      <c r="CT588" s="11"/>
      <c r="CU588" s="11"/>
      <c r="CV588" s="11"/>
      <c r="CW588" s="11"/>
      <c r="CX588" s="11"/>
      <c r="CY588" s="11"/>
      <c r="CZ588" s="11"/>
      <c r="DA588" s="11"/>
      <c r="DB588" s="11"/>
      <c r="DC588" s="11"/>
      <c r="DD588" s="11"/>
      <c r="DE588" s="11"/>
      <c r="DF588" s="11"/>
      <c r="DG588" s="11"/>
      <c r="DH588" s="11"/>
      <c r="DI588" s="11"/>
      <c r="DJ588" s="11"/>
      <c r="DK588" s="11"/>
    </row>
    <row r="589" spans="16:115" ht="15" customHeight="1" x14ac:dyDescent="0.25"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  <c r="CA589" s="11"/>
      <c r="CB589" s="11"/>
      <c r="CC589" s="11"/>
      <c r="CD589" s="11"/>
      <c r="CI589" s="11"/>
      <c r="CJ589" s="11"/>
      <c r="CK589" s="11"/>
      <c r="CL589" s="11"/>
      <c r="CM589" s="11"/>
      <c r="CN589" s="11"/>
      <c r="CO589" s="11"/>
      <c r="CP589" s="11"/>
      <c r="CQ589" s="11"/>
      <c r="CR589" s="11"/>
      <c r="CS589" s="11"/>
      <c r="CT589" s="11"/>
      <c r="CU589" s="11"/>
      <c r="CV589" s="11"/>
      <c r="CW589" s="11"/>
      <c r="CX589" s="11"/>
      <c r="CY589" s="11"/>
      <c r="CZ589" s="11"/>
      <c r="DA589" s="11"/>
      <c r="DB589" s="11"/>
      <c r="DC589" s="11"/>
      <c r="DD589" s="11"/>
      <c r="DE589" s="11"/>
      <c r="DF589" s="11"/>
      <c r="DG589" s="11"/>
      <c r="DH589" s="11"/>
      <c r="DI589" s="11"/>
      <c r="DJ589" s="11"/>
      <c r="DK589" s="11"/>
    </row>
    <row r="590" spans="16:115" ht="15" customHeight="1" x14ac:dyDescent="0.25"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  <c r="BS590" s="11"/>
      <c r="BT590" s="11"/>
      <c r="BU590" s="11"/>
      <c r="BV590" s="11"/>
      <c r="BW590" s="11"/>
      <c r="BX590" s="11"/>
      <c r="BY590" s="11"/>
      <c r="BZ590" s="11"/>
      <c r="CA590" s="11"/>
      <c r="CB590" s="11"/>
      <c r="CC590" s="11"/>
      <c r="CD590" s="11"/>
      <c r="CI590" s="11"/>
      <c r="CJ590" s="11"/>
      <c r="CK590" s="11"/>
      <c r="CL590" s="11"/>
      <c r="CM590" s="11"/>
      <c r="CN590" s="11"/>
      <c r="CO590" s="11"/>
      <c r="CP590" s="11"/>
      <c r="CQ590" s="11"/>
      <c r="CR590" s="11"/>
      <c r="CS590" s="11"/>
      <c r="CT590" s="11"/>
      <c r="CU590" s="11"/>
      <c r="CV590" s="11"/>
      <c r="CW590" s="11"/>
      <c r="CX590" s="11"/>
      <c r="CY590" s="11"/>
      <c r="CZ590" s="11"/>
      <c r="DA590" s="11"/>
      <c r="DB590" s="11"/>
      <c r="DC590" s="11"/>
      <c r="DD590" s="11"/>
      <c r="DE590" s="11"/>
      <c r="DF590" s="11"/>
      <c r="DG590" s="11"/>
      <c r="DH590" s="11"/>
      <c r="DI590" s="11"/>
      <c r="DJ590" s="11"/>
      <c r="DK590" s="11"/>
    </row>
    <row r="591" spans="16:115" ht="15" customHeight="1" x14ac:dyDescent="0.25"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  <c r="CA591" s="11"/>
      <c r="CB591" s="11"/>
      <c r="CC591" s="11"/>
      <c r="CD591" s="11"/>
      <c r="CI591" s="11"/>
      <c r="CJ591" s="11"/>
      <c r="CK591" s="11"/>
      <c r="CL591" s="11"/>
      <c r="CM591" s="11"/>
      <c r="CN591" s="11"/>
      <c r="CO591" s="11"/>
      <c r="CP591" s="11"/>
      <c r="CQ591" s="11"/>
      <c r="CR591" s="11"/>
      <c r="CS591" s="11"/>
      <c r="CT591" s="11"/>
      <c r="CU591" s="11"/>
      <c r="CV591" s="11"/>
      <c r="CW591" s="11"/>
      <c r="CX591" s="11"/>
      <c r="CY591" s="11"/>
      <c r="CZ591" s="11"/>
      <c r="DA591" s="11"/>
      <c r="DB591" s="11"/>
      <c r="DC591" s="11"/>
      <c r="DD591" s="11"/>
      <c r="DE591" s="11"/>
      <c r="DF591" s="11"/>
      <c r="DG591" s="11"/>
      <c r="DH591" s="11"/>
      <c r="DI591" s="11"/>
      <c r="DJ591" s="11"/>
      <c r="DK591" s="11"/>
    </row>
    <row r="592" spans="16:115" ht="15" customHeight="1" x14ac:dyDescent="0.25"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  <c r="BS592" s="11"/>
      <c r="BT592" s="11"/>
      <c r="BU592" s="11"/>
      <c r="BV592" s="11"/>
      <c r="BW592" s="11"/>
      <c r="BX592" s="11"/>
      <c r="BY592" s="11"/>
      <c r="BZ592" s="11"/>
      <c r="CA592" s="11"/>
      <c r="CB592" s="11"/>
      <c r="CC592" s="11"/>
      <c r="CD592" s="11"/>
      <c r="CI592" s="11"/>
      <c r="CJ592" s="11"/>
      <c r="CK592" s="11"/>
      <c r="CL592" s="11"/>
      <c r="CM592" s="11"/>
      <c r="CN592" s="11"/>
      <c r="CO592" s="11"/>
      <c r="CP592" s="11"/>
      <c r="CQ592" s="11"/>
      <c r="CR592" s="11"/>
      <c r="CS592" s="11"/>
      <c r="CT592" s="11"/>
      <c r="CU592" s="11"/>
      <c r="CV592" s="11"/>
      <c r="CW592" s="11"/>
      <c r="CX592" s="11"/>
      <c r="CY592" s="11"/>
      <c r="CZ592" s="11"/>
      <c r="DA592" s="11"/>
      <c r="DB592" s="11"/>
      <c r="DC592" s="11"/>
      <c r="DD592" s="11"/>
      <c r="DE592" s="11"/>
      <c r="DF592" s="11"/>
      <c r="DG592" s="11"/>
      <c r="DH592" s="11"/>
      <c r="DI592" s="11"/>
      <c r="DJ592" s="11"/>
      <c r="DK592" s="11"/>
    </row>
    <row r="593" spans="16:115" ht="15" customHeight="1" x14ac:dyDescent="0.25"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  <c r="CA593" s="11"/>
      <c r="CB593" s="11"/>
      <c r="CC593" s="11"/>
      <c r="CD593" s="11"/>
      <c r="CI593" s="11"/>
      <c r="CJ593" s="11"/>
      <c r="CK593" s="11"/>
      <c r="CL593" s="11"/>
      <c r="CM593" s="11"/>
      <c r="CN593" s="11"/>
      <c r="CO593" s="11"/>
      <c r="CP593" s="11"/>
      <c r="CQ593" s="11"/>
      <c r="CR593" s="11"/>
      <c r="CS593" s="11"/>
      <c r="CT593" s="11"/>
      <c r="CU593" s="11"/>
      <c r="CV593" s="11"/>
      <c r="CW593" s="11"/>
      <c r="CX593" s="11"/>
      <c r="CY593" s="11"/>
      <c r="CZ593" s="11"/>
      <c r="DA593" s="11"/>
      <c r="DB593" s="11"/>
      <c r="DC593" s="11"/>
      <c r="DD593" s="11"/>
      <c r="DE593" s="11"/>
      <c r="DF593" s="11"/>
      <c r="DG593" s="11"/>
      <c r="DH593" s="11"/>
      <c r="DI593" s="11"/>
      <c r="DJ593" s="11"/>
      <c r="DK593" s="11"/>
    </row>
    <row r="594" spans="16:115" ht="15" customHeight="1" x14ac:dyDescent="0.25"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  <c r="BS594" s="11"/>
      <c r="BT594" s="11"/>
      <c r="BU594" s="11"/>
      <c r="BV594" s="11"/>
      <c r="BW594" s="11"/>
      <c r="BX594" s="11"/>
      <c r="BY594" s="11"/>
      <c r="BZ594" s="11"/>
      <c r="CA594" s="11"/>
      <c r="CB594" s="11"/>
      <c r="CC594" s="11"/>
      <c r="CD594" s="11"/>
      <c r="CI594" s="11"/>
      <c r="CJ594" s="11"/>
      <c r="CK594" s="11"/>
      <c r="CL594" s="11"/>
      <c r="CM594" s="11"/>
      <c r="CN594" s="11"/>
      <c r="CO594" s="11"/>
      <c r="CP594" s="11"/>
      <c r="CQ594" s="11"/>
      <c r="CR594" s="11"/>
      <c r="CS594" s="11"/>
      <c r="CT594" s="11"/>
      <c r="CU594" s="11"/>
      <c r="CV594" s="11"/>
      <c r="CW594" s="11"/>
      <c r="CX594" s="11"/>
      <c r="CY594" s="11"/>
      <c r="CZ594" s="11"/>
      <c r="DA594" s="11"/>
      <c r="DB594" s="11"/>
      <c r="DC594" s="11"/>
      <c r="DD594" s="11"/>
      <c r="DE594" s="11"/>
      <c r="DF594" s="11"/>
      <c r="DG594" s="11"/>
      <c r="DH594" s="11"/>
      <c r="DI594" s="11"/>
      <c r="DJ594" s="11"/>
      <c r="DK594" s="11"/>
    </row>
    <row r="595" spans="16:115" ht="15" customHeight="1" x14ac:dyDescent="0.25"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  <c r="CA595" s="11"/>
      <c r="CB595" s="11"/>
      <c r="CC595" s="11"/>
      <c r="CD595" s="11"/>
      <c r="CI595" s="11"/>
      <c r="CJ595" s="11"/>
      <c r="CK595" s="11"/>
      <c r="CL595" s="11"/>
      <c r="CM595" s="11"/>
      <c r="CN595" s="11"/>
      <c r="CO595" s="11"/>
      <c r="CP595" s="11"/>
      <c r="CQ595" s="11"/>
      <c r="CR595" s="11"/>
      <c r="CS595" s="11"/>
      <c r="CT595" s="11"/>
      <c r="CU595" s="11"/>
      <c r="CV595" s="11"/>
      <c r="CW595" s="11"/>
      <c r="CX595" s="11"/>
      <c r="CY595" s="11"/>
      <c r="CZ595" s="11"/>
      <c r="DA595" s="11"/>
      <c r="DB595" s="11"/>
      <c r="DC595" s="11"/>
      <c r="DD595" s="11"/>
      <c r="DE595" s="11"/>
      <c r="DF595" s="11"/>
      <c r="DG595" s="11"/>
      <c r="DH595" s="11"/>
      <c r="DI595" s="11"/>
      <c r="DJ595" s="11"/>
      <c r="DK595" s="11"/>
    </row>
    <row r="596" spans="16:115" ht="15" customHeight="1" x14ac:dyDescent="0.25"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  <c r="BS596" s="11"/>
      <c r="BT596" s="11"/>
      <c r="BU596" s="11"/>
      <c r="BV596" s="11"/>
      <c r="BW596" s="11"/>
      <c r="BX596" s="11"/>
      <c r="BY596" s="11"/>
      <c r="BZ596" s="11"/>
      <c r="CA596" s="11"/>
      <c r="CB596" s="11"/>
      <c r="CC596" s="11"/>
      <c r="CD596" s="11"/>
      <c r="CI596" s="11"/>
      <c r="CJ596" s="11"/>
      <c r="CK596" s="11"/>
      <c r="CL596" s="11"/>
      <c r="CM596" s="11"/>
      <c r="CN596" s="11"/>
      <c r="CO596" s="11"/>
      <c r="CP596" s="11"/>
      <c r="CQ596" s="11"/>
      <c r="CR596" s="11"/>
      <c r="CS596" s="11"/>
      <c r="CT596" s="11"/>
      <c r="CU596" s="11"/>
      <c r="CV596" s="11"/>
      <c r="CW596" s="11"/>
      <c r="CX596" s="11"/>
      <c r="CY596" s="11"/>
      <c r="CZ596" s="11"/>
      <c r="DA596" s="11"/>
      <c r="DB596" s="11"/>
      <c r="DC596" s="11"/>
      <c r="DD596" s="11"/>
      <c r="DE596" s="11"/>
      <c r="DF596" s="11"/>
      <c r="DG596" s="11"/>
      <c r="DH596" s="11"/>
      <c r="DI596" s="11"/>
      <c r="DJ596" s="11"/>
      <c r="DK596" s="11"/>
    </row>
    <row r="597" spans="16:115" ht="15" customHeight="1" x14ac:dyDescent="0.25"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</row>
    <row r="598" spans="16:115" ht="15" customHeight="1" x14ac:dyDescent="0.25"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</row>
    <row r="599" spans="16:115" ht="15" customHeight="1" x14ac:dyDescent="0.25"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</row>
    <row r="600" spans="16:115" ht="15" customHeight="1" x14ac:dyDescent="0.25"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</row>
    <row r="601" spans="16:115" ht="15" customHeight="1" x14ac:dyDescent="0.25"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</row>
    <row r="602" spans="16:115" ht="15" customHeight="1" x14ac:dyDescent="0.25"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</row>
    <row r="603" spans="16:115" ht="15" customHeight="1" x14ac:dyDescent="0.25"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  <c r="CA603" s="11"/>
      <c r="CB603" s="11"/>
      <c r="CC603" s="11"/>
      <c r="CD603" s="11"/>
      <c r="CI603" s="11"/>
      <c r="CJ603" s="11"/>
      <c r="CK603" s="11"/>
      <c r="CL603" s="11"/>
      <c r="CM603" s="11"/>
      <c r="CN603" s="11"/>
      <c r="CO603" s="11"/>
      <c r="CP603" s="11"/>
      <c r="CQ603" s="11"/>
      <c r="CR603" s="11"/>
      <c r="CS603" s="11"/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11"/>
      <c r="DJ603" s="11"/>
      <c r="DK603" s="11"/>
    </row>
    <row r="604" spans="16:115" ht="15" customHeight="1" x14ac:dyDescent="0.25"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</row>
    <row r="605" spans="16:115" ht="15" customHeight="1" x14ac:dyDescent="0.25"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  <c r="CA605" s="11"/>
      <c r="CB605" s="11"/>
      <c r="CC605" s="11"/>
      <c r="CD605" s="11"/>
      <c r="CI605" s="11"/>
      <c r="CJ605" s="11"/>
      <c r="CK605" s="11"/>
      <c r="CL605" s="11"/>
      <c r="CM605" s="11"/>
      <c r="CN605" s="11"/>
      <c r="CO605" s="11"/>
      <c r="CP605" s="11"/>
      <c r="CQ605" s="11"/>
      <c r="CR605" s="11"/>
      <c r="CS605" s="11"/>
      <c r="CT605" s="11"/>
      <c r="CU605" s="11"/>
      <c r="CV605" s="11"/>
      <c r="CW605" s="11"/>
      <c r="CX605" s="11"/>
      <c r="CY605" s="11"/>
      <c r="CZ605" s="11"/>
      <c r="DA605" s="11"/>
      <c r="DB605" s="11"/>
      <c r="DC605" s="11"/>
      <c r="DD605" s="11"/>
      <c r="DE605" s="11"/>
      <c r="DF605" s="11"/>
      <c r="DG605" s="11"/>
      <c r="DH605" s="11"/>
      <c r="DI605" s="11"/>
      <c r="DJ605" s="11"/>
      <c r="DK605" s="11"/>
    </row>
    <row r="606" spans="16:115" ht="15" customHeight="1" x14ac:dyDescent="0.25"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</row>
    <row r="607" spans="16:115" ht="15" customHeight="1" x14ac:dyDescent="0.25"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</row>
    <row r="608" spans="16:115" ht="15" customHeight="1" x14ac:dyDescent="0.25"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</row>
    <row r="609" spans="16:115" ht="15" customHeight="1" x14ac:dyDescent="0.25"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</row>
    <row r="610" spans="16:115" ht="15" customHeight="1" x14ac:dyDescent="0.25"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</row>
    <row r="611" spans="16:115" ht="15" customHeight="1" x14ac:dyDescent="0.25"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</row>
    <row r="612" spans="16:115" ht="15" customHeight="1" x14ac:dyDescent="0.25"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</row>
    <row r="613" spans="16:115" ht="15" customHeight="1" x14ac:dyDescent="0.25"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</row>
    <row r="614" spans="16:115" ht="15" customHeight="1" x14ac:dyDescent="0.25"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</row>
    <row r="615" spans="16:115" ht="15" customHeight="1" x14ac:dyDescent="0.25"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</row>
    <row r="616" spans="16:115" ht="15" customHeight="1" x14ac:dyDescent="0.25"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</row>
    <row r="617" spans="16:115" ht="15" customHeight="1" x14ac:dyDescent="0.25"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</row>
    <row r="618" spans="16:115" ht="15" customHeight="1" x14ac:dyDescent="0.25"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</row>
    <row r="619" spans="16:115" ht="15" customHeight="1" x14ac:dyDescent="0.25"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  <c r="CA619" s="11"/>
      <c r="CB619" s="11"/>
      <c r="CC619" s="11"/>
      <c r="CD619" s="11"/>
      <c r="CI619" s="11"/>
      <c r="CJ619" s="11"/>
      <c r="CK619" s="11"/>
      <c r="CL619" s="11"/>
      <c r="CM619" s="11"/>
      <c r="CN619" s="11"/>
      <c r="CO619" s="11"/>
      <c r="CP619" s="11"/>
      <c r="CQ619" s="11"/>
      <c r="CR619" s="11"/>
      <c r="CS619" s="11"/>
      <c r="CT619" s="11"/>
      <c r="CU619" s="11"/>
      <c r="CV619" s="11"/>
      <c r="CW619" s="11"/>
      <c r="CX619" s="11"/>
      <c r="CY619" s="11"/>
      <c r="CZ619" s="11"/>
      <c r="DA619" s="11"/>
      <c r="DB619" s="11"/>
      <c r="DC619" s="11"/>
      <c r="DD619" s="11"/>
      <c r="DE619" s="11"/>
      <c r="DF619" s="11"/>
      <c r="DG619" s="11"/>
      <c r="DH619" s="11"/>
      <c r="DI619" s="11"/>
      <c r="DJ619" s="11"/>
      <c r="DK619" s="11"/>
    </row>
    <row r="620" spans="16:115" ht="15" customHeight="1" x14ac:dyDescent="0.25"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</row>
    <row r="621" spans="16:115" ht="15" customHeight="1" x14ac:dyDescent="0.25"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</row>
    <row r="622" spans="16:115" ht="15" customHeight="1" x14ac:dyDescent="0.25"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</row>
    <row r="623" spans="16:115" ht="15" customHeight="1" x14ac:dyDescent="0.25"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</row>
    <row r="624" spans="16:115" ht="15" customHeight="1" x14ac:dyDescent="0.25"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</row>
    <row r="625" spans="16:115" ht="15" customHeight="1" x14ac:dyDescent="0.25"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  <c r="CA625" s="11"/>
      <c r="CB625" s="11"/>
      <c r="CC625" s="11"/>
      <c r="CD625" s="11"/>
      <c r="CI625" s="11"/>
      <c r="CJ625" s="11"/>
      <c r="CK625" s="11"/>
      <c r="CL625" s="11"/>
      <c r="CM625" s="11"/>
      <c r="CN625" s="11"/>
      <c r="CO625" s="11"/>
      <c r="CP625" s="11"/>
      <c r="CQ625" s="11"/>
      <c r="CR625" s="11"/>
      <c r="CS625" s="11"/>
      <c r="CT625" s="11"/>
      <c r="CU625" s="11"/>
      <c r="CV625" s="11"/>
      <c r="CW625" s="11"/>
      <c r="CX625" s="11"/>
      <c r="CY625" s="11"/>
      <c r="CZ625" s="11"/>
      <c r="DA625" s="11"/>
      <c r="DB625" s="11"/>
      <c r="DC625" s="11"/>
      <c r="DD625" s="11"/>
      <c r="DE625" s="11"/>
      <c r="DF625" s="11"/>
      <c r="DG625" s="11"/>
      <c r="DH625" s="11"/>
      <c r="DI625" s="11"/>
      <c r="DJ625" s="11"/>
      <c r="DK625" s="11"/>
    </row>
    <row r="626" spans="16:115" ht="15" customHeight="1" x14ac:dyDescent="0.25"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  <c r="CA626" s="11"/>
      <c r="CB626" s="11"/>
      <c r="CC626" s="11"/>
      <c r="CD626" s="11"/>
      <c r="CI626" s="11"/>
      <c r="CJ626" s="11"/>
      <c r="CK626" s="11"/>
      <c r="CL626" s="11"/>
      <c r="CM626" s="11"/>
      <c r="CN626" s="11"/>
      <c r="CO626" s="11"/>
      <c r="CP626" s="11"/>
      <c r="CQ626" s="11"/>
      <c r="CR626" s="11"/>
      <c r="CS626" s="11"/>
      <c r="CT626" s="11"/>
      <c r="CU626" s="11"/>
      <c r="CV626" s="11"/>
      <c r="CW626" s="11"/>
      <c r="CX626" s="11"/>
      <c r="CY626" s="11"/>
      <c r="CZ626" s="11"/>
      <c r="DA626" s="11"/>
      <c r="DB626" s="11"/>
      <c r="DC626" s="11"/>
      <c r="DD626" s="11"/>
      <c r="DE626" s="11"/>
      <c r="DF626" s="11"/>
      <c r="DG626" s="11"/>
      <c r="DH626" s="11"/>
      <c r="DI626" s="11"/>
      <c r="DJ626" s="11"/>
      <c r="DK626" s="11"/>
    </row>
    <row r="627" spans="16:115" ht="15" customHeight="1" x14ac:dyDescent="0.25"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  <c r="CA627" s="11"/>
      <c r="CB627" s="11"/>
      <c r="CC627" s="11"/>
      <c r="CD627" s="11"/>
      <c r="CI627" s="11"/>
      <c r="CJ627" s="11"/>
      <c r="CK627" s="11"/>
      <c r="CL627" s="11"/>
      <c r="CM627" s="11"/>
      <c r="CN627" s="11"/>
      <c r="CO627" s="11"/>
      <c r="CP627" s="11"/>
      <c r="CQ627" s="11"/>
      <c r="CR627" s="11"/>
      <c r="CS627" s="11"/>
      <c r="CT627" s="11"/>
      <c r="CU627" s="11"/>
      <c r="CV627" s="11"/>
      <c r="CW627" s="11"/>
      <c r="CX627" s="11"/>
      <c r="CY627" s="11"/>
      <c r="CZ627" s="11"/>
      <c r="DA627" s="11"/>
      <c r="DB627" s="11"/>
      <c r="DC627" s="11"/>
      <c r="DD627" s="11"/>
      <c r="DE627" s="11"/>
      <c r="DF627" s="11"/>
      <c r="DG627" s="11"/>
      <c r="DH627" s="11"/>
      <c r="DI627" s="11"/>
      <c r="DJ627" s="11"/>
      <c r="DK627" s="11"/>
    </row>
    <row r="628" spans="16:115" ht="15" customHeight="1" x14ac:dyDescent="0.25"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  <c r="CA628" s="11"/>
      <c r="CB628" s="11"/>
      <c r="CC628" s="11"/>
      <c r="CD628" s="11"/>
      <c r="CI628" s="11"/>
      <c r="CJ628" s="11"/>
      <c r="CK628" s="11"/>
      <c r="CL628" s="11"/>
      <c r="CM628" s="11"/>
      <c r="CN628" s="11"/>
      <c r="CO628" s="11"/>
      <c r="CP628" s="11"/>
      <c r="CQ628" s="11"/>
      <c r="CR628" s="11"/>
      <c r="CS628" s="11"/>
      <c r="CT628" s="11"/>
      <c r="CU628" s="11"/>
      <c r="CV628" s="11"/>
      <c r="CW628" s="11"/>
      <c r="CX628" s="11"/>
      <c r="CY628" s="11"/>
      <c r="CZ628" s="11"/>
      <c r="DA628" s="11"/>
      <c r="DB628" s="11"/>
      <c r="DC628" s="11"/>
      <c r="DD628" s="11"/>
      <c r="DE628" s="11"/>
      <c r="DF628" s="11"/>
      <c r="DG628" s="11"/>
      <c r="DH628" s="11"/>
      <c r="DI628" s="11"/>
      <c r="DJ628" s="11"/>
      <c r="DK628" s="11"/>
    </row>
    <row r="629" spans="16:115" ht="15" customHeight="1" x14ac:dyDescent="0.25"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  <c r="CA629" s="11"/>
      <c r="CB629" s="11"/>
      <c r="CC629" s="11"/>
      <c r="CD629" s="11"/>
      <c r="CI629" s="11"/>
      <c r="CJ629" s="11"/>
      <c r="CK629" s="11"/>
      <c r="CL629" s="11"/>
      <c r="CM629" s="11"/>
      <c r="CN629" s="11"/>
      <c r="CO629" s="11"/>
      <c r="CP629" s="11"/>
      <c r="CQ629" s="11"/>
      <c r="CR629" s="11"/>
      <c r="CS629" s="11"/>
      <c r="CT629" s="11"/>
      <c r="CU629" s="11"/>
      <c r="CV629" s="11"/>
      <c r="CW629" s="11"/>
      <c r="CX629" s="11"/>
      <c r="CY629" s="11"/>
      <c r="CZ629" s="11"/>
      <c r="DA629" s="11"/>
      <c r="DB629" s="11"/>
      <c r="DC629" s="11"/>
      <c r="DD629" s="11"/>
      <c r="DE629" s="11"/>
      <c r="DF629" s="11"/>
      <c r="DG629" s="11"/>
      <c r="DH629" s="11"/>
      <c r="DI629" s="11"/>
      <c r="DJ629" s="11"/>
      <c r="DK629" s="11"/>
    </row>
    <row r="630" spans="16:115" ht="15" customHeight="1" x14ac:dyDescent="0.25"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  <c r="BS630" s="11"/>
      <c r="BT630" s="11"/>
      <c r="BU630" s="11"/>
      <c r="BV630" s="11"/>
      <c r="BW630" s="11"/>
      <c r="BX630" s="11"/>
      <c r="BY630" s="11"/>
      <c r="BZ630" s="11"/>
      <c r="CA630" s="11"/>
      <c r="CB630" s="11"/>
      <c r="CC630" s="11"/>
      <c r="CD630" s="11"/>
      <c r="CI630" s="11"/>
      <c r="CJ630" s="11"/>
      <c r="CK630" s="11"/>
      <c r="CL630" s="11"/>
      <c r="CM630" s="11"/>
      <c r="CN630" s="11"/>
      <c r="CO630" s="11"/>
      <c r="CP630" s="11"/>
      <c r="CQ630" s="11"/>
      <c r="CR630" s="11"/>
      <c r="CS630" s="11"/>
      <c r="CT630" s="11"/>
      <c r="CU630" s="11"/>
      <c r="CV630" s="11"/>
      <c r="CW630" s="11"/>
      <c r="CX630" s="11"/>
      <c r="CY630" s="11"/>
      <c r="CZ630" s="11"/>
      <c r="DA630" s="11"/>
      <c r="DB630" s="11"/>
      <c r="DC630" s="11"/>
      <c r="DD630" s="11"/>
      <c r="DE630" s="11"/>
      <c r="DF630" s="11"/>
      <c r="DG630" s="11"/>
      <c r="DH630" s="11"/>
      <c r="DI630" s="11"/>
      <c r="DJ630" s="11"/>
      <c r="DK630" s="11"/>
    </row>
    <row r="631" spans="16:115" ht="15" customHeight="1" x14ac:dyDescent="0.25"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  <c r="BS631" s="11"/>
      <c r="BT631" s="11"/>
      <c r="BU631" s="11"/>
      <c r="BV631" s="11"/>
      <c r="BW631" s="11"/>
      <c r="BX631" s="11"/>
      <c r="BY631" s="11"/>
      <c r="BZ631" s="11"/>
      <c r="CA631" s="11"/>
      <c r="CB631" s="11"/>
      <c r="CC631" s="11"/>
      <c r="CD631" s="11"/>
      <c r="CI631" s="11"/>
      <c r="CJ631" s="11"/>
      <c r="CK631" s="11"/>
      <c r="CL631" s="11"/>
      <c r="CM631" s="11"/>
      <c r="CN631" s="11"/>
      <c r="CO631" s="11"/>
      <c r="CP631" s="11"/>
      <c r="CQ631" s="11"/>
      <c r="CR631" s="11"/>
      <c r="CS631" s="11"/>
      <c r="CT631" s="11"/>
      <c r="CU631" s="11"/>
      <c r="CV631" s="11"/>
      <c r="CW631" s="11"/>
      <c r="CX631" s="11"/>
      <c r="CY631" s="11"/>
      <c r="CZ631" s="11"/>
      <c r="DA631" s="11"/>
      <c r="DB631" s="11"/>
      <c r="DC631" s="11"/>
      <c r="DD631" s="11"/>
      <c r="DE631" s="11"/>
      <c r="DF631" s="11"/>
      <c r="DG631" s="11"/>
      <c r="DH631" s="11"/>
      <c r="DI631" s="11"/>
      <c r="DJ631" s="11"/>
      <c r="DK631" s="11"/>
    </row>
    <row r="632" spans="16:115" ht="15" customHeight="1" x14ac:dyDescent="0.25"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  <c r="BS632" s="11"/>
      <c r="BT632" s="11"/>
      <c r="BU632" s="11"/>
      <c r="BV632" s="11"/>
      <c r="BW632" s="11"/>
      <c r="BX632" s="11"/>
      <c r="BY632" s="11"/>
      <c r="BZ632" s="11"/>
      <c r="CA632" s="11"/>
      <c r="CB632" s="11"/>
      <c r="CC632" s="11"/>
      <c r="CD632" s="11"/>
      <c r="CI632" s="11"/>
      <c r="CJ632" s="11"/>
      <c r="CK632" s="11"/>
      <c r="CL632" s="11"/>
      <c r="CM632" s="11"/>
      <c r="CN632" s="11"/>
      <c r="CO632" s="11"/>
      <c r="CP632" s="11"/>
      <c r="CQ632" s="11"/>
      <c r="CR632" s="11"/>
      <c r="CS632" s="11"/>
      <c r="CT632" s="11"/>
      <c r="CU632" s="11"/>
      <c r="CV632" s="11"/>
      <c r="CW632" s="11"/>
      <c r="CX632" s="11"/>
      <c r="CY632" s="11"/>
      <c r="CZ632" s="11"/>
      <c r="DA632" s="11"/>
      <c r="DB632" s="11"/>
      <c r="DC632" s="11"/>
      <c r="DD632" s="11"/>
      <c r="DE632" s="11"/>
      <c r="DF632" s="11"/>
      <c r="DG632" s="11"/>
      <c r="DH632" s="11"/>
      <c r="DI632" s="11"/>
      <c r="DJ632" s="11"/>
      <c r="DK632" s="11"/>
    </row>
    <row r="633" spans="16:115" ht="15" customHeight="1" x14ac:dyDescent="0.25"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</row>
    <row r="634" spans="16:115" ht="15" customHeight="1" x14ac:dyDescent="0.25"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  <c r="BS634" s="11"/>
      <c r="BT634" s="11"/>
      <c r="BU634" s="11"/>
      <c r="BV634" s="11"/>
      <c r="BW634" s="11"/>
      <c r="BX634" s="11"/>
      <c r="BY634" s="11"/>
      <c r="BZ634" s="11"/>
      <c r="CA634" s="11"/>
      <c r="CB634" s="11"/>
      <c r="CC634" s="11"/>
      <c r="CD634" s="11"/>
      <c r="CI634" s="11"/>
      <c r="CJ634" s="11"/>
      <c r="CK634" s="11"/>
      <c r="CL634" s="11"/>
      <c r="CM634" s="11"/>
      <c r="CN634" s="11"/>
      <c r="CO634" s="11"/>
      <c r="CP634" s="11"/>
      <c r="CQ634" s="11"/>
      <c r="CR634" s="11"/>
      <c r="CS634" s="11"/>
      <c r="CT634" s="11"/>
      <c r="CU634" s="11"/>
      <c r="CV634" s="11"/>
      <c r="CW634" s="11"/>
      <c r="CX634" s="11"/>
      <c r="CY634" s="11"/>
      <c r="CZ634" s="11"/>
      <c r="DA634" s="11"/>
      <c r="DB634" s="11"/>
      <c r="DC634" s="11"/>
      <c r="DD634" s="11"/>
      <c r="DE634" s="11"/>
      <c r="DF634" s="11"/>
      <c r="DG634" s="11"/>
      <c r="DH634" s="11"/>
      <c r="DI634" s="11"/>
      <c r="DJ634" s="11"/>
      <c r="DK634" s="11"/>
    </row>
    <row r="635" spans="16:115" ht="15" customHeight="1" x14ac:dyDescent="0.25"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  <c r="BS635" s="11"/>
      <c r="BT635" s="11"/>
      <c r="BU635" s="11"/>
      <c r="BV635" s="11"/>
      <c r="BW635" s="11"/>
      <c r="BX635" s="11"/>
      <c r="BY635" s="11"/>
      <c r="BZ635" s="11"/>
      <c r="CA635" s="11"/>
      <c r="CB635" s="11"/>
      <c r="CC635" s="11"/>
      <c r="CD635" s="11"/>
      <c r="CI635" s="11"/>
      <c r="CJ635" s="11"/>
      <c r="CK635" s="11"/>
      <c r="CL635" s="11"/>
      <c r="CM635" s="11"/>
      <c r="CN635" s="11"/>
      <c r="CO635" s="11"/>
      <c r="CP635" s="11"/>
      <c r="CQ635" s="11"/>
      <c r="CR635" s="11"/>
      <c r="CS635" s="11"/>
      <c r="CT635" s="11"/>
      <c r="CU635" s="11"/>
      <c r="CV635" s="11"/>
      <c r="CW635" s="11"/>
      <c r="CX635" s="11"/>
      <c r="CY635" s="11"/>
      <c r="CZ635" s="11"/>
      <c r="DA635" s="11"/>
      <c r="DB635" s="11"/>
      <c r="DC635" s="11"/>
      <c r="DD635" s="11"/>
      <c r="DE635" s="11"/>
      <c r="DF635" s="11"/>
      <c r="DG635" s="11"/>
      <c r="DH635" s="11"/>
      <c r="DI635" s="11"/>
      <c r="DJ635" s="11"/>
      <c r="DK635" s="11"/>
    </row>
    <row r="636" spans="16:115" ht="15" customHeight="1" x14ac:dyDescent="0.25"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  <c r="BS636" s="11"/>
      <c r="BT636" s="11"/>
      <c r="BU636" s="11"/>
      <c r="BV636" s="11"/>
      <c r="BW636" s="11"/>
      <c r="BX636" s="11"/>
      <c r="BY636" s="11"/>
      <c r="BZ636" s="11"/>
      <c r="CA636" s="11"/>
      <c r="CB636" s="11"/>
      <c r="CC636" s="11"/>
      <c r="CD636" s="11"/>
      <c r="CI636" s="11"/>
      <c r="CJ636" s="11"/>
      <c r="CK636" s="11"/>
      <c r="CL636" s="11"/>
      <c r="CM636" s="11"/>
      <c r="CN636" s="11"/>
      <c r="CO636" s="11"/>
      <c r="CP636" s="11"/>
      <c r="CQ636" s="11"/>
      <c r="CR636" s="11"/>
      <c r="CS636" s="11"/>
      <c r="CT636" s="11"/>
      <c r="CU636" s="11"/>
      <c r="CV636" s="11"/>
      <c r="CW636" s="11"/>
      <c r="CX636" s="11"/>
      <c r="CY636" s="11"/>
      <c r="CZ636" s="11"/>
      <c r="DA636" s="11"/>
      <c r="DB636" s="11"/>
      <c r="DC636" s="11"/>
      <c r="DD636" s="11"/>
      <c r="DE636" s="11"/>
      <c r="DF636" s="11"/>
      <c r="DG636" s="11"/>
      <c r="DH636" s="11"/>
      <c r="DI636" s="11"/>
      <c r="DJ636" s="11"/>
      <c r="DK636" s="11"/>
    </row>
    <row r="637" spans="16:115" ht="15" customHeight="1" x14ac:dyDescent="0.25"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  <c r="BS637" s="11"/>
      <c r="BT637" s="11"/>
      <c r="BU637" s="11"/>
      <c r="BV637" s="11"/>
      <c r="BW637" s="11"/>
      <c r="BX637" s="11"/>
      <c r="BY637" s="11"/>
      <c r="BZ637" s="11"/>
      <c r="CA637" s="11"/>
      <c r="CB637" s="11"/>
      <c r="CC637" s="11"/>
      <c r="CD637" s="11"/>
      <c r="CI637" s="11"/>
      <c r="CJ637" s="11"/>
      <c r="CK637" s="11"/>
      <c r="CL637" s="11"/>
      <c r="CM637" s="11"/>
      <c r="CN637" s="11"/>
      <c r="CO637" s="11"/>
      <c r="CP637" s="11"/>
      <c r="CQ637" s="11"/>
      <c r="CR637" s="11"/>
      <c r="CS637" s="11"/>
      <c r="CT637" s="11"/>
      <c r="CU637" s="11"/>
      <c r="CV637" s="11"/>
      <c r="CW637" s="11"/>
      <c r="CX637" s="11"/>
      <c r="CY637" s="11"/>
      <c r="CZ637" s="11"/>
      <c r="DA637" s="11"/>
      <c r="DB637" s="11"/>
      <c r="DC637" s="11"/>
      <c r="DD637" s="11"/>
      <c r="DE637" s="11"/>
      <c r="DF637" s="11"/>
      <c r="DG637" s="11"/>
      <c r="DH637" s="11"/>
      <c r="DI637" s="11"/>
      <c r="DJ637" s="11"/>
      <c r="DK637" s="11"/>
    </row>
    <row r="638" spans="16:115" ht="15" customHeight="1" x14ac:dyDescent="0.25"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  <c r="BS638" s="11"/>
      <c r="BT638" s="11"/>
      <c r="BU638" s="11"/>
      <c r="BV638" s="11"/>
      <c r="BW638" s="11"/>
      <c r="BX638" s="11"/>
      <c r="BY638" s="11"/>
      <c r="BZ638" s="11"/>
      <c r="CA638" s="11"/>
      <c r="CB638" s="11"/>
      <c r="CC638" s="11"/>
      <c r="CD638" s="11"/>
      <c r="CI638" s="11"/>
      <c r="CJ638" s="11"/>
      <c r="CK638" s="11"/>
      <c r="CL638" s="11"/>
      <c r="CM638" s="11"/>
      <c r="CN638" s="11"/>
      <c r="CO638" s="11"/>
      <c r="CP638" s="11"/>
      <c r="CQ638" s="11"/>
      <c r="CR638" s="11"/>
      <c r="CS638" s="11"/>
      <c r="CT638" s="11"/>
      <c r="CU638" s="11"/>
      <c r="CV638" s="11"/>
      <c r="CW638" s="11"/>
      <c r="CX638" s="11"/>
      <c r="CY638" s="11"/>
      <c r="CZ638" s="11"/>
      <c r="DA638" s="11"/>
      <c r="DB638" s="11"/>
      <c r="DC638" s="11"/>
      <c r="DD638" s="11"/>
      <c r="DE638" s="11"/>
      <c r="DF638" s="11"/>
      <c r="DG638" s="11"/>
      <c r="DH638" s="11"/>
      <c r="DI638" s="11"/>
      <c r="DJ638" s="11"/>
      <c r="DK638" s="11"/>
    </row>
    <row r="639" spans="16:115" ht="15" customHeight="1" x14ac:dyDescent="0.25"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  <c r="BS639" s="11"/>
      <c r="BT639" s="11"/>
      <c r="BU639" s="11"/>
      <c r="BV639" s="11"/>
      <c r="BW639" s="11"/>
      <c r="BX639" s="11"/>
      <c r="BY639" s="11"/>
      <c r="BZ639" s="11"/>
      <c r="CA639" s="11"/>
      <c r="CB639" s="11"/>
      <c r="CC639" s="11"/>
      <c r="CD639" s="11"/>
      <c r="CI639" s="11"/>
      <c r="CJ639" s="11"/>
      <c r="CK639" s="11"/>
      <c r="CL639" s="11"/>
      <c r="CM639" s="11"/>
      <c r="CN639" s="11"/>
      <c r="CO639" s="11"/>
      <c r="CP639" s="11"/>
      <c r="CQ639" s="11"/>
      <c r="CR639" s="11"/>
      <c r="CS639" s="11"/>
      <c r="CT639" s="11"/>
      <c r="CU639" s="11"/>
      <c r="CV639" s="11"/>
      <c r="CW639" s="11"/>
      <c r="CX639" s="11"/>
      <c r="CY639" s="11"/>
      <c r="CZ639" s="11"/>
      <c r="DA639" s="11"/>
      <c r="DB639" s="11"/>
      <c r="DC639" s="11"/>
      <c r="DD639" s="11"/>
      <c r="DE639" s="11"/>
      <c r="DF639" s="11"/>
      <c r="DG639" s="11"/>
      <c r="DH639" s="11"/>
      <c r="DI639" s="11"/>
      <c r="DJ639" s="11"/>
      <c r="DK639" s="11"/>
    </row>
    <row r="640" spans="16:115" ht="15" customHeight="1" x14ac:dyDescent="0.25"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  <c r="BS640" s="11"/>
      <c r="BT640" s="11"/>
      <c r="BU640" s="11"/>
      <c r="BV640" s="11"/>
      <c r="BW640" s="11"/>
      <c r="BX640" s="11"/>
      <c r="BY640" s="11"/>
      <c r="BZ640" s="11"/>
      <c r="CA640" s="11"/>
      <c r="CB640" s="11"/>
      <c r="CC640" s="11"/>
      <c r="CD640" s="11"/>
      <c r="CI640" s="11"/>
      <c r="CJ640" s="11"/>
      <c r="CK640" s="11"/>
      <c r="CL640" s="11"/>
      <c r="CM640" s="11"/>
      <c r="CN640" s="11"/>
      <c r="CO640" s="11"/>
      <c r="CP640" s="11"/>
      <c r="CQ640" s="11"/>
      <c r="CR640" s="11"/>
      <c r="CS640" s="11"/>
      <c r="CT640" s="11"/>
      <c r="CU640" s="11"/>
      <c r="CV640" s="11"/>
      <c r="CW640" s="11"/>
      <c r="CX640" s="11"/>
      <c r="CY640" s="11"/>
      <c r="CZ640" s="11"/>
      <c r="DA640" s="11"/>
      <c r="DB640" s="11"/>
      <c r="DC640" s="11"/>
      <c r="DD640" s="11"/>
      <c r="DE640" s="11"/>
      <c r="DF640" s="11"/>
      <c r="DG640" s="11"/>
      <c r="DH640" s="11"/>
      <c r="DI640" s="11"/>
      <c r="DJ640" s="11"/>
      <c r="DK640" s="11"/>
    </row>
    <row r="641" spans="16:115" ht="15" customHeight="1" x14ac:dyDescent="0.25"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  <c r="BS641" s="11"/>
      <c r="BT641" s="11"/>
      <c r="BU641" s="11"/>
      <c r="BV641" s="11"/>
      <c r="BW641" s="11"/>
      <c r="BX641" s="11"/>
      <c r="BY641" s="11"/>
      <c r="BZ641" s="11"/>
      <c r="CA641" s="11"/>
      <c r="CB641" s="11"/>
      <c r="CC641" s="11"/>
      <c r="CD641" s="11"/>
      <c r="CI641" s="11"/>
      <c r="CJ641" s="11"/>
      <c r="CK641" s="11"/>
      <c r="CL641" s="11"/>
      <c r="CM641" s="11"/>
      <c r="CN641" s="11"/>
      <c r="CO641" s="11"/>
      <c r="CP641" s="11"/>
      <c r="CQ641" s="11"/>
      <c r="CR641" s="11"/>
      <c r="CS641" s="11"/>
      <c r="CT641" s="11"/>
      <c r="CU641" s="11"/>
      <c r="CV641" s="11"/>
      <c r="CW641" s="11"/>
      <c r="CX641" s="11"/>
      <c r="CY641" s="11"/>
      <c r="CZ641" s="11"/>
      <c r="DA641" s="11"/>
      <c r="DB641" s="11"/>
      <c r="DC641" s="11"/>
      <c r="DD641" s="11"/>
      <c r="DE641" s="11"/>
      <c r="DF641" s="11"/>
      <c r="DG641" s="11"/>
      <c r="DH641" s="11"/>
      <c r="DI641" s="11"/>
      <c r="DJ641" s="11"/>
      <c r="DK641" s="11"/>
    </row>
    <row r="642" spans="16:115" ht="15" customHeight="1" x14ac:dyDescent="0.25"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  <c r="BS642" s="11"/>
      <c r="BT642" s="11"/>
      <c r="BU642" s="11"/>
      <c r="BV642" s="11"/>
      <c r="BW642" s="11"/>
      <c r="BX642" s="11"/>
      <c r="BY642" s="11"/>
      <c r="BZ642" s="11"/>
      <c r="CA642" s="11"/>
      <c r="CB642" s="11"/>
      <c r="CC642" s="11"/>
      <c r="CD642" s="11"/>
      <c r="CI642" s="11"/>
      <c r="CJ642" s="11"/>
      <c r="CK642" s="11"/>
      <c r="CL642" s="11"/>
      <c r="CM642" s="11"/>
      <c r="CN642" s="11"/>
      <c r="CO642" s="11"/>
      <c r="CP642" s="11"/>
      <c r="CQ642" s="11"/>
      <c r="CR642" s="11"/>
      <c r="CS642" s="11"/>
      <c r="CT642" s="11"/>
      <c r="CU642" s="11"/>
      <c r="CV642" s="11"/>
      <c r="CW642" s="11"/>
      <c r="CX642" s="11"/>
      <c r="CY642" s="11"/>
      <c r="CZ642" s="11"/>
      <c r="DA642" s="11"/>
      <c r="DB642" s="11"/>
      <c r="DC642" s="11"/>
      <c r="DD642" s="11"/>
      <c r="DE642" s="11"/>
      <c r="DF642" s="11"/>
      <c r="DG642" s="11"/>
      <c r="DH642" s="11"/>
      <c r="DI642" s="11"/>
      <c r="DJ642" s="11"/>
      <c r="DK642" s="11"/>
    </row>
    <row r="643" spans="16:115" ht="15" customHeight="1" x14ac:dyDescent="0.25"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  <c r="BS643" s="11"/>
      <c r="BT643" s="11"/>
      <c r="BU643" s="11"/>
      <c r="BV643" s="11"/>
      <c r="BW643" s="11"/>
      <c r="BX643" s="11"/>
      <c r="BY643" s="11"/>
      <c r="BZ643" s="11"/>
      <c r="CA643" s="11"/>
      <c r="CB643" s="11"/>
      <c r="CC643" s="11"/>
      <c r="CD643" s="11"/>
      <c r="CI643" s="11"/>
      <c r="CJ643" s="11"/>
      <c r="CK643" s="11"/>
      <c r="CL643" s="11"/>
      <c r="CM643" s="11"/>
      <c r="CN643" s="11"/>
      <c r="CO643" s="11"/>
      <c r="CP643" s="11"/>
      <c r="CQ643" s="11"/>
      <c r="CR643" s="11"/>
      <c r="CS643" s="11"/>
      <c r="CT643" s="11"/>
      <c r="CU643" s="11"/>
      <c r="CV643" s="11"/>
      <c r="CW643" s="11"/>
      <c r="CX643" s="11"/>
      <c r="CY643" s="11"/>
      <c r="CZ643" s="11"/>
      <c r="DA643" s="11"/>
      <c r="DB643" s="11"/>
      <c r="DC643" s="11"/>
      <c r="DD643" s="11"/>
      <c r="DE643" s="11"/>
      <c r="DF643" s="11"/>
      <c r="DG643" s="11"/>
      <c r="DH643" s="11"/>
      <c r="DI643" s="11"/>
      <c r="DJ643" s="11"/>
      <c r="DK643" s="11"/>
    </row>
    <row r="644" spans="16:115" ht="15" customHeight="1" x14ac:dyDescent="0.25"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1"/>
      <c r="BT644" s="11"/>
      <c r="BU644" s="11"/>
      <c r="BV644" s="11"/>
      <c r="BW644" s="11"/>
      <c r="BX644" s="11"/>
      <c r="BY644" s="11"/>
      <c r="BZ644" s="11"/>
      <c r="CA644" s="11"/>
      <c r="CB644" s="11"/>
      <c r="CC644" s="11"/>
      <c r="CD644" s="11"/>
      <c r="CI644" s="11"/>
      <c r="CJ644" s="11"/>
      <c r="CK644" s="11"/>
      <c r="CL644" s="11"/>
      <c r="CM644" s="11"/>
      <c r="CN644" s="11"/>
      <c r="CO644" s="11"/>
      <c r="CP644" s="11"/>
      <c r="CQ644" s="11"/>
      <c r="CR644" s="11"/>
      <c r="CS644" s="11"/>
      <c r="CT644" s="11"/>
      <c r="CU644" s="11"/>
      <c r="CV644" s="11"/>
      <c r="CW644" s="11"/>
      <c r="CX644" s="11"/>
      <c r="CY644" s="11"/>
      <c r="CZ644" s="11"/>
      <c r="DA644" s="11"/>
      <c r="DB644" s="11"/>
      <c r="DC644" s="11"/>
      <c r="DD644" s="11"/>
      <c r="DE644" s="11"/>
      <c r="DF644" s="11"/>
      <c r="DG644" s="11"/>
      <c r="DH644" s="11"/>
      <c r="DI644" s="11"/>
      <c r="DJ644" s="11"/>
      <c r="DK644" s="11"/>
    </row>
    <row r="645" spans="16:115" ht="15" customHeight="1" x14ac:dyDescent="0.25"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  <c r="BS645" s="11"/>
      <c r="BT645" s="11"/>
      <c r="BU645" s="11"/>
      <c r="BV645" s="11"/>
      <c r="BW645" s="11"/>
      <c r="BX645" s="11"/>
      <c r="BY645" s="11"/>
      <c r="BZ645" s="11"/>
      <c r="CA645" s="11"/>
      <c r="CB645" s="11"/>
      <c r="CC645" s="11"/>
      <c r="CD645" s="11"/>
      <c r="CI645" s="11"/>
      <c r="CJ645" s="11"/>
      <c r="CK645" s="11"/>
      <c r="CL645" s="11"/>
      <c r="CM645" s="11"/>
      <c r="CN645" s="11"/>
      <c r="CO645" s="11"/>
      <c r="CP645" s="11"/>
      <c r="CQ645" s="11"/>
      <c r="CR645" s="11"/>
      <c r="CS645" s="11"/>
      <c r="CT645" s="11"/>
      <c r="CU645" s="11"/>
      <c r="CV645" s="11"/>
      <c r="CW645" s="11"/>
      <c r="CX645" s="11"/>
      <c r="CY645" s="11"/>
      <c r="CZ645" s="11"/>
      <c r="DA645" s="11"/>
      <c r="DB645" s="11"/>
      <c r="DC645" s="11"/>
      <c r="DD645" s="11"/>
      <c r="DE645" s="11"/>
      <c r="DF645" s="11"/>
      <c r="DG645" s="11"/>
      <c r="DH645" s="11"/>
      <c r="DI645" s="11"/>
      <c r="DJ645" s="11"/>
      <c r="DK645" s="11"/>
    </row>
    <row r="646" spans="16:115" ht="15" customHeight="1" x14ac:dyDescent="0.25"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  <c r="BS646" s="11"/>
      <c r="BT646" s="11"/>
      <c r="BU646" s="11"/>
      <c r="BV646" s="11"/>
      <c r="BW646" s="11"/>
      <c r="BX646" s="11"/>
      <c r="BY646" s="11"/>
      <c r="BZ646" s="11"/>
      <c r="CA646" s="11"/>
      <c r="CB646" s="11"/>
      <c r="CC646" s="11"/>
      <c r="CD646" s="11"/>
      <c r="CI646" s="11"/>
      <c r="CJ646" s="11"/>
      <c r="CK646" s="11"/>
      <c r="CL646" s="11"/>
      <c r="CM646" s="11"/>
      <c r="CN646" s="11"/>
      <c r="CO646" s="11"/>
      <c r="CP646" s="11"/>
      <c r="CQ646" s="11"/>
      <c r="CR646" s="11"/>
      <c r="CS646" s="11"/>
      <c r="CT646" s="11"/>
      <c r="CU646" s="11"/>
      <c r="CV646" s="11"/>
      <c r="CW646" s="11"/>
      <c r="CX646" s="11"/>
      <c r="CY646" s="11"/>
      <c r="CZ646" s="11"/>
      <c r="DA646" s="11"/>
      <c r="DB646" s="11"/>
      <c r="DC646" s="11"/>
      <c r="DD646" s="11"/>
      <c r="DE646" s="11"/>
      <c r="DF646" s="11"/>
      <c r="DG646" s="11"/>
      <c r="DH646" s="11"/>
      <c r="DI646" s="11"/>
      <c r="DJ646" s="11"/>
      <c r="DK646" s="11"/>
    </row>
    <row r="647" spans="16:115" ht="15" customHeight="1" x14ac:dyDescent="0.25"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  <c r="BS647" s="11"/>
      <c r="BT647" s="11"/>
      <c r="BU647" s="11"/>
      <c r="BV647" s="11"/>
      <c r="BW647" s="11"/>
      <c r="BX647" s="11"/>
      <c r="BY647" s="11"/>
      <c r="BZ647" s="11"/>
      <c r="CA647" s="11"/>
      <c r="CB647" s="11"/>
      <c r="CC647" s="11"/>
      <c r="CD647" s="11"/>
      <c r="CI647" s="11"/>
      <c r="CJ647" s="11"/>
      <c r="CK647" s="11"/>
      <c r="CL647" s="11"/>
      <c r="CM647" s="11"/>
      <c r="CN647" s="11"/>
      <c r="CO647" s="11"/>
      <c r="CP647" s="11"/>
      <c r="CQ647" s="11"/>
      <c r="CR647" s="11"/>
      <c r="CS647" s="11"/>
      <c r="CT647" s="11"/>
      <c r="CU647" s="11"/>
      <c r="CV647" s="11"/>
      <c r="CW647" s="11"/>
      <c r="CX647" s="11"/>
      <c r="CY647" s="11"/>
      <c r="CZ647" s="11"/>
      <c r="DA647" s="11"/>
      <c r="DB647" s="11"/>
      <c r="DC647" s="11"/>
      <c r="DD647" s="11"/>
      <c r="DE647" s="11"/>
      <c r="DF647" s="11"/>
      <c r="DG647" s="11"/>
      <c r="DH647" s="11"/>
      <c r="DI647" s="11"/>
      <c r="DJ647" s="11"/>
      <c r="DK647" s="11"/>
    </row>
    <row r="648" spans="16:115" ht="15" customHeight="1" x14ac:dyDescent="0.25"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  <c r="BS648" s="11"/>
      <c r="BT648" s="11"/>
      <c r="BU648" s="11"/>
      <c r="BV648" s="11"/>
      <c r="BW648" s="11"/>
      <c r="BX648" s="11"/>
      <c r="BY648" s="11"/>
      <c r="BZ648" s="11"/>
      <c r="CA648" s="11"/>
      <c r="CB648" s="11"/>
      <c r="CC648" s="11"/>
      <c r="CD648" s="11"/>
      <c r="CI648" s="11"/>
      <c r="CJ648" s="11"/>
      <c r="CK648" s="11"/>
      <c r="CL648" s="11"/>
      <c r="CM648" s="11"/>
      <c r="CN648" s="11"/>
      <c r="CO648" s="11"/>
      <c r="CP648" s="11"/>
      <c r="CQ648" s="11"/>
      <c r="CR648" s="11"/>
      <c r="CS648" s="11"/>
      <c r="CT648" s="11"/>
      <c r="CU648" s="11"/>
      <c r="CV648" s="11"/>
      <c r="CW648" s="11"/>
      <c r="CX648" s="11"/>
      <c r="CY648" s="11"/>
      <c r="CZ648" s="11"/>
      <c r="DA648" s="11"/>
      <c r="DB648" s="11"/>
      <c r="DC648" s="11"/>
      <c r="DD648" s="11"/>
      <c r="DE648" s="11"/>
      <c r="DF648" s="11"/>
      <c r="DG648" s="11"/>
      <c r="DH648" s="11"/>
      <c r="DI648" s="11"/>
      <c r="DJ648" s="11"/>
      <c r="DK648" s="11"/>
    </row>
    <row r="649" spans="16:115" ht="15" customHeight="1" x14ac:dyDescent="0.25"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  <c r="BS649" s="11"/>
      <c r="BT649" s="11"/>
      <c r="BU649" s="11"/>
      <c r="BV649" s="11"/>
      <c r="BW649" s="11"/>
      <c r="BX649" s="11"/>
      <c r="BY649" s="11"/>
      <c r="BZ649" s="11"/>
      <c r="CA649" s="11"/>
      <c r="CB649" s="11"/>
      <c r="CC649" s="11"/>
      <c r="CD649" s="11"/>
      <c r="CI649" s="11"/>
      <c r="CJ649" s="11"/>
      <c r="CK649" s="11"/>
      <c r="CL649" s="11"/>
      <c r="CM649" s="11"/>
      <c r="CN649" s="11"/>
      <c r="CO649" s="11"/>
      <c r="CP649" s="11"/>
      <c r="CQ649" s="11"/>
      <c r="CR649" s="11"/>
      <c r="CS649" s="11"/>
      <c r="CT649" s="11"/>
      <c r="CU649" s="11"/>
      <c r="CV649" s="11"/>
      <c r="CW649" s="11"/>
      <c r="CX649" s="11"/>
      <c r="CY649" s="11"/>
      <c r="CZ649" s="11"/>
      <c r="DA649" s="11"/>
      <c r="DB649" s="11"/>
      <c r="DC649" s="11"/>
      <c r="DD649" s="11"/>
      <c r="DE649" s="11"/>
      <c r="DF649" s="11"/>
      <c r="DG649" s="11"/>
      <c r="DH649" s="11"/>
      <c r="DI649" s="11"/>
      <c r="DJ649" s="11"/>
      <c r="DK649" s="11"/>
    </row>
    <row r="650" spans="16:115" ht="15" customHeight="1" x14ac:dyDescent="0.25"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  <c r="BS650" s="11"/>
      <c r="BT650" s="11"/>
      <c r="BU650" s="11"/>
      <c r="BV650" s="11"/>
      <c r="BW650" s="11"/>
      <c r="BX650" s="11"/>
      <c r="BY650" s="11"/>
      <c r="BZ650" s="11"/>
      <c r="CA650" s="11"/>
      <c r="CB650" s="11"/>
      <c r="CC650" s="11"/>
      <c r="CD650" s="11"/>
      <c r="CI650" s="11"/>
      <c r="CJ650" s="11"/>
      <c r="CK650" s="11"/>
      <c r="CL650" s="11"/>
      <c r="CM650" s="11"/>
      <c r="CN650" s="11"/>
      <c r="CO650" s="11"/>
      <c r="CP650" s="11"/>
      <c r="CQ650" s="11"/>
      <c r="CR650" s="11"/>
      <c r="CS650" s="11"/>
      <c r="CT650" s="11"/>
      <c r="CU650" s="11"/>
      <c r="CV650" s="11"/>
      <c r="CW650" s="11"/>
      <c r="CX650" s="11"/>
      <c r="CY650" s="11"/>
      <c r="CZ650" s="11"/>
      <c r="DA650" s="11"/>
      <c r="DB650" s="11"/>
      <c r="DC650" s="11"/>
      <c r="DD650" s="11"/>
      <c r="DE650" s="11"/>
      <c r="DF650" s="11"/>
      <c r="DG650" s="11"/>
      <c r="DH650" s="11"/>
      <c r="DI650" s="11"/>
      <c r="DJ650" s="11"/>
      <c r="DK650" s="11"/>
    </row>
    <row r="651" spans="16:115" ht="15" customHeight="1" x14ac:dyDescent="0.25"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  <c r="BS651" s="11"/>
      <c r="BT651" s="11"/>
      <c r="BU651" s="11"/>
      <c r="BV651" s="11"/>
      <c r="BW651" s="11"/>
      <c r="BX651" s="11"/>
      <c r="BY651" s="11"/>
      <c r="BZ651" s="11"/>
      <c r="CA651" s="11"/>
      <c r="CB651" s="11"/>
      <c r="CC651" s="11"/>
      <c r="CD651" s="11"/>
      <c r="CI651" s="11"/>
      <c r="CJ651" s="11"/>
      <c r="CK651" s="11"/>
      <c r="CL651" s="11"/>
      <c r="CM651" s="11"/>
      <c r="CN651" s="11"/>
      <c r="CO651" s="11"/>
      <c r="CP651" s="11"/>
      <c r="CQ651" s="11"/>
      <c r="CR651" s="11"/>
      <c r="CS651" s="11"/>
      <c r="CT651" s="11"/>
      <c r="CU651" s="11"/>
      <c r="CV651" s="11"/>
      <c r="CW651" s="11"/>
      <c r="CX651" s="11"/>
      <c r="CY651" s="11"/>
      <c r="CZ651" s="11"/>
      <c r="DA651" s="11"/>
      <c r="DB651" s="11"/>
      <c r="DC651" s="11"/>
      <c r="DD651" s="11"/>
      <c r="DE651" s="11"/>
      <c r="DF651" s="11"/>
      <c r="DG651" s="11"/>
      <c r="DH651" s="11"/>
      <c r="DI651" s="11"/>
      <c r="DJ651" s="11"/>
      <c r="DK651" s="11"/>
    </row>
    <row r="652" spans="16:115" ht="15" customHeight="1" x14ac:dyDescent="0.25"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  <c r="BS652" s="11"/>
      <c r="BT652" s="11"/>
      <c r="BU652" s="11"/>
      <c r="BV652" s="11"/>
      <c r="BW652" s="11"/>
      <c r="BX652" s="11"/>
      <c r="BY652" s="11"/>
      <c r="BZ652" s="11"/>
      <c r="CA652" s="11"/>
      <c r="CB652" s="11"/>
      <c r="CC652" s="11"/>
      <c r="CD652" s="11"/>
      <c r="CI652" s="11"/>
      <c r="CJ652" s="11"/>
      <c r="CK652" s="11"/>
      <c r="CL652" s="11"/>
      <c r="CM652" s="11"/>
      <c r="CN652" s="11"/>
      <c r="CO652" s="11"/>
      <c r="CP652" s="11"/>
      <c r="CQ652" s="11"/>
      <c r="CR652" s="11"/>
      <c r="CS652" s="11"/>
      <c r="CT652" s="11"/>
      <c r="CU652" s="11"/>
      <c r="CV652" s="11"/>
      <c r="CW652" s="11"/>
      <c r="CX652" s="11"/>
      <c r="CY652" s="11"/>
      <c r="CZ652" s="11"/>
      <c r="DA652" s="11"/>
      <c r="DB652" s="11"/>
      <c r="DC652" s="11"/>
      <c r="DD652" s="11"/>
      <c r="DE652" s="11"/>
      <c r="DF652" s="11"/>
      <c r="DG652" s="11"/>
      <c r="DH652" s="11"/>
      <c r="DI652" s="11"/>
      <c r="DJ652" s="11"/>
      <c r="DK652" s="11"/>
    </row>
    <row r="653" spans="16:115" ht="15" customHeight="1" x14ac:dyDescent="0.25"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  <c r="BS653" s="11"/>
      <c r="BT653" s="11"/>
      <c r="BU653" s="11"/>
      <c r="BV653" s="11"/>
      <c r="BW653" s="11"/>
      <c r="BX653" s="11"/>
      <c r="BY653" s="11"/>
      <c r="BZ653" s="11"/>
      <c r="CA653" s="11"/>
      <c r="CB653" s="11"/>
      <c r="CC653" s="11"/>
      <c r="CD653" s="11"/>
      <c r="CI653" s="11"/>
      <c r="CJ653" s="11"/>
      <c r="CK653" s="11"/>
      <c r="CL653" s="11"/>
      <c r="CM653" s="11"/>
      <c r="CN653" s="11"/>
      <c r="CO653" s="11"/>
      <c r="CP653" s="11"/>
      <c r="CQ653" s="11"/>
      <c r="CR653" s="11"/>
      <c r="CS653" s="11"/>
      <c r="CT653" s="11"/>
      <c r="CU653" s="11"/>
      <c r="CV653" s="11"/>
      <c r="CW653" s="11"/>
      <c r="CX653" s="11"/>
      <c r="CY653" s="11"/>
      <c r="CZ653" s="11"/>
      <c r="DA653" s="11"/>
      <c r="DB653" s="11"/>
      <c r="DC653" s="11"/>
      <c r="DD653" s="11"/>
      <c r="DE653" s="11"/>
      <c r="DF653" s="11"/>
      <c r="DG653" s="11"/>
      <c r="DH653" s="11"/>
      <c r="DI653" s="11"/>
      <c r="DJ653" s="11"/>
      <c r="DK653" s="11"/>
    </row>
    <row r="654" spans="16:115" ht="15" customHeight="1" x14ac:dyDescent="0.25"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  <c r="BS654" s="11"/>
      <c r="BT654" s="11"/>
      <c r="BU654" s="11"/>
      <c r="BV654" s="11"/>
      <c r="BW654" s="11"/>
      <c r="BX654" s="11"/>
      <c r="BY654" s="11"/>
      <c r="BZ654" s="11"/>
      <c r="CA654" s="11"/>
      <c r="CB654" s="11"/>
      <c r="CC654" s="11"/>
      <c r="CD654" s="11"/>
      <c r="CI654" s="11"/>
      <c r="CJ654" s="11"/>
      <c r="CK654" s="11"/>
      <c r="CL654" s="11"/>
      <c r="CM654" s="11"/>
      <c r="CN654" s="11"/>
      <c r="CO654" s="11"/>
      <c r="CP654" s="11"/>
      <c r="CQ654" s="11"/>
      <c r="CR654" s="11"/>
      <c r="CS654" s="11"/>
      <c r="CT654" s="11"/>
      <c r="CU654" s="11"/>
      <c r="CV654" s="11"/>
      <c r="CW654" s="11"/>
      <c r="CX654" s="11"/>
      <c r="CY654" s="11"/>
      <c r="CZ654" s="11"/>
      <c r="DA654" s="11"/>
      <c r="DB654" s="11"/>
      <c r="DC654" s="11"/>
      <c r="DD654" s="11"/>
      <c r="DE654" s="11"/>
      <c r="DF654" s="11"/>
      <c r="DG654" s="11"/>
      <c r="DH654" s="11"/>
      <c r="DI654" s="11"/>
      <c r="DJ654" s="11"/>
      <c r="DK654" s="11"/>
    </row>
    <row r="655" spans="16:115" ht="15" customHeight="1" x14ac:dyDescent="0.25"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  <c r="BS655" s="11"/>
      <c r="BT655" s="11"/>
      <c r="BU655" s="11"/>
      <c r="BV655" s="11"/>
      <c r="BW655" s="11"/>
      <c r="BX655" s="11"/>
      <c r="BY655" s="11"/>
      <c r="BZ655" s="11"/>
      <c r="CA655" s="11"/>
      <c r="CB655" s="11"/>
      <c r="CC655" s="11"/>
      <c r="CD655" s="11"/>
      <c r="CI655" s="11"/>
      <c r="CJ655" s="11"/>
      <c r="CK655" s="11"/>
      <c r="CL655" s="11"/>
      <c r="CM655" s="11"/>
      <c r="CN655" s="11"/>
      <c r="CO655" s="11"/>
      <c r="CP655" s="11"/>
      <c r="CQ655" s="11"/>
      <c r="CR655" s="11"/>
      <c r="CS655" s="11"/>
      <c r="CT655" s="11"/>
      <c r="CU655" s="11"/>
      <c r="CV655" s="11"/>
      <c r="CW655" s="11"/>
      <c r="CX655" s="11"/>
      <c r="CY655" s="11"/>
      <c r="CZ655" s="11"/>
      <c r="DA655" s="11"/>
      <c r="DB655" s="11"/>
      <c r="DC655" s="11"/>
      <c r="DD655" s="11"/>
      <c r="DE655" s="11"/>
      <c r="DF655" s="11"/>
      <c r="DG655" s="11"/>
      <c r="DH655" s="11"/>
      <c r="DI655" s="11"/>
      <c r="DJ655" s="11"/>
      <c r="DK655" s="11"/>
    </row>
    <row r="656" spans="16:115" ht="15" customHeight="1" x14ac:dyDescent="0.25"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  <c r="BS656" s="11"/>
      <c r="BT656" s="11"/>
      <c r="BU656" s="11"/>
      <c r="BV656" s="11"/>
      <c r="BW656" s="11"/>
      <c r="BX656" s="11"/>
      <c r="BY656" s="11"/>
      <c r="BZ656" s="11"/>
      <c r="CA656" s="11"/>
      <c r="CB656" s="11"/>
      <c r="CC656" s="11"/>
      <c r="CD656" s="11"/>
      <c r="CI656" s="11"/>
      <c r="CJ656" s="11"/>
      <c r="CK656" s="11"/>
      <c r="CL656" s="11"/>
      <c r="CM656" s="11"/>
      <c r="CN656" s="11"/>
      <c r="CO656" s="11"/>
      <c r="CP656" s="11"/>
      <c r="CQ656" s="11"/>
      <c r="CR656" s="11"/>
      <c r="CS656" s="11"/>
      <c r="CT656" s="11"/>
      <c r="CU656" s="11"/>
      <c r="CV656" s="11"/>
      <c r="CW656" s="11"/>
      <c r="CX656" s="11"/>
      <c r="CY656" s="11"/>
      <c r="CZ656" s="11"/>
      <c r="DA656" s="11"/>
      <c r="DB656" s="11"/>
      <c r="DC656" s="11"/>
      <c r="DD656" s="11"/>
      <c r="DE656" s="11"/>
      <c r="DF656" s="11"/>
      <c r="DG656" s="11"/>
      <c r="DH656" s="11"/>
      <c r="DI656" s="11"/>
      <c r="DJ656" s="11"/>
      <c r="DK656" s="11"/>
    </row>
    <row r="657" spans="16:115" ht="15" customHeight="1" x14ac:dyDescent="0.25"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  <c r="BS657" s="11"/>
      <c r="BT657" s="11"/>
      <c r="BU657" s="11"/>
      <c r="BV657" s="11"/>
      <c r="BW657" s="11"/>
      <c r="BX657" s="11"/>
      <c r="BY657" s="11"/>
      <c r="BZ657" s="11"/>
      <c r="CA657" s="11"/>
      <c r="CB657" s="11"/>
      <c r="CC657" s="11"/>
      <c r="CD657" s="11"/>
      <c r="CI657" s="11"/>
      <c r="CJ657" s="11"/>
      <c r="CK657" s="11"/>
      <c r="CL657" s="11"/>
      <c r="CM657" s="11"/>
      <c r="CN657" s="11"/>
      <c r="CO657" s="11"/>
      <c r="CP657" s="11"/>
      <c r="CQ657" s="11"/>
      <c r="CR657" s="11"/>
      <c r="CS657" s="11"/>
      <c r="CT657" s="11"/>
      <c r="CU657" s="11"/>
      <c r="CV657" s="11"/>
      <c r="CW657" s="11"/>
      <c r="CX657" s="11"/>
      <c r="CY657" s="11"/>
      <c r="CZ657" s="11"/>
      <c r="DA657" s="11"/>
      <c r="DB657" s="11"/>
      <c r="DC657" s="11"/>
      <c r="DD657" s="11"/>
      <c r="DE657" s="11"/>
      <c r="DF657" s="11"/>
      <c r="DG657" s="11"/>
      <c r="DH657" s="11"/>
      <c r="DI657" s="11"/>
      <c r="DJ657" s="11"/>
      <c r="DK657" s="11"/>
    </row>
    <row r="658" spans="16:115" ht="15" customHeight="1" x14ac:dyDescent="0.25"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  <c r="BS658" s="11"/>
      <c r="BT658" s="11"/>
      <c r="BU658" s="11"/>
      <c r="BV658" s="11"/>
      <c r="BW658" s="11"/>
      <c r="BX658" s="11"/>
      <c r="BY658" s="11"/>
      <c r="BZ658" s="11"/>
      <c r="CA658" s="11"/>
      <c r="CB658" s="11"/>
      <c r="CC658" s="11"/>
      <c r="CD658" s="11"/>
      <c r="CI658" s="11"/>
      <c r="CJ658" s="11"/>
      <c r="CK658" s="11"/>
      <c r="CL658" s="11"/>
      <c r="CM658" s="11"/>
      <c r="CN658" s="11"/>
      <c r="CO658" s="11"/>
      <c r="CP658" s="11"/>
      <c r="CQ658" s="11"/>
      <c r="CR658" s="11"/>
      <c r="CS658" s="11"/>
      <c r="CT658" s="11"/>
      <c r="CU658" s="11"/>
      <c r="CV658" s="11"/>
      <c r="CW658" s="11"/>
      <c r="CX658" s="11"/>
      <c r="CY658" s="11"/>
      <c r="CZ658" s="11"/>
      <c r="DA658" s="11"/>
      <c r="DB658" s="11"/>
      <c r="DC658" s="11"/>
      <c r="DD658" s="11"/>
      <c r="DE658" s="11"/>
      <c r="DF658" s="11"/>
      <c r="DG658" s="11"/>
      <c r="DH658" s="11"/>
      <c r="DI658" s="11"/>
      <c r="DJ658" s="11"/>
      <c r="DK658" s="11"/>
    </row>
    <row r="659" spans="16:115" ht="15" customHeight="1" x14ac:dyDescent="0.25"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  <c r="BS659" s="11"/>
      <c r="BT659" s="11"/>
      <c r="BU659" s="11"/>
      <c r="BV659" s="11"/>
      <c r="BW659" s="11"/>
      <c r="BX659" s="11"/>
      <c r="BY659" s="11"/>
      <c r="BZ659" s="11"/>
      <c r="CA659" s="11"/>
      <c r="CB659" s="11"/>
      <c r="CC659" s="11"/>
      <c r="CD659" s="11"/>
      <c r="CI659" s="11"/>
      <c r="CJ659" s="11"/>
      <c r="CK659" s="11"/>
      <c r="CL659" s="11"/>
      <c r="CM659" s="11"/>
      <c r="CN659" s="11"/>
      <c r="CO659" s="11"/>
      <c r="CP659" s="11"/>
      <c r="CQ659" s="11"/>
      <c r="CR659" s="11"/>
      <c r="CS659" s="11"/>
      <c r="CT659" s="11"/>
      <c r="CU659" s="11"/>
      <c r="CV659" s="11"/>
      <c r="CW659" s="11"/>
      <c r="CX659" s="11"/>
      <c r="CY659" s="11"/>
      <c r="CZ659" s="11"/>
      <c r="DA659" s="11"/>
      <c r="DB659" s="11"/>
      <c r="DC659" s="11"/>
      <c r="DD659" s="11"/>
      <c r="DE659" s="11"/>
      <c r="DF659" s="11"/>
      <c r="DG659" s="11"/>
      <c r="DH659" s="11"/>
      <c r="DI659" s="11"/>
      <c r="DJ659" s="11"/>
      <c r="DK659" s="11"/>
    </row>
    <row r="660" spans="16:115" ht="15" customHeight="1" x14ac:dyDescent="0.25"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  <c r="BS660" s="11"/>
      <c r="BT660" s="11"/>
      <c r="BU660" s="11"/>
      <c r="BV660" s="11"/>
      <c r="BW660" s="11"/>
      <c r="BX660" s="11"/>
      <c r="BY660" s="11"/>
      <c r="BZ660" s="11"/>
      <c r="CA660" s="11"/>
      <c r="CB660" s="11"/>
      <c r="CC660" s="11"/>
      <c r="CD660" s="11"/>
      <c r="CI660" s="11"/>
      <c r="CJ660" s="11"/>
      <c r="CK660" s="11"/>
      <c r="CL660" s="11"/>
      <c r="CM660" s="11"/>
      <c r="CN660" s="11"/>
      <c r="CO660" s="11"/>
      <c r="CP660" s="11"/>
      <c r="CQ660" s="11"/>
      <c r="CR660" s="11"/>
      <c r="CS660" s="11"/>
      <c r="CT660" s="11"/>
      <c r="CU660" s="11"/>
      <c r="CV660" s="11"/>
      <c r="CW660" s="11"/>
      <c r="CX660" s="11"/>
      <c r="CY660" s="11"/>
      <c r="CZ660" s="11"/>
      <c r="DA660" s="11"/>
      <c r="DB660" s="11"/>
      <c r="DC660" s="11"/>
      <c r="DD660" s="11"/>
      <c r="DE660" s="11"/>
      <c r="DF660" s="11"/>
      <c r="DG660" s="11"/>
      <c r="DH660" s="11"/>
      <c r="DI660" s="11"/>
      <c r="DJ660" s="11"/>
      <c r="DK660" s="11"/>
    </row>
    <row r="661" spans="16:115" ht="15" customHeight="1" x14ac:dyDescent="0.25"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  <c r="BS661" s="11"/>
      <c r="BT661" s="11"/>
      <c r="BU661" s="11"/>
      <c r="BV661" s="11"/>
      <c r="BW661" s="11"/>
      <c r="BX661" s="11"/>
      <c r="BY661" s="11"/>
      <c r="BZ661" s="11"/>
      <c r="CA661" s="11"/>
      <c r="CB661" s="11"/>
      <c r="CC661" s="11"/>
      <c r="CD661" s="11"/>
      <c r="CI661" s="11"/>
      <c r="CJ661" s="11"/>
      <c r="CK661" s="11"/>
      <c r="CL661" s="11"/>
      <c r="CM661" s="11"/>
      <c r="CN661" s="11"/>
      <c r="CO661" s="11"/>
      <c r="CP661" s="11"/>
      <c r="CQ661" s="11"/>
      <c r="CR661" s="11"/>
      <c r="CS661" s="11"/>
      <c r="CT661" s="11"/>
      <c r="CU661" s="11"/>
      <c r="CV661" s="11"/>
      <c r="CW661" s="11"/>
      <c r="CX661" s="11"/>
      <c r="CY661" s="11"/>
      <c r="CZ661" s="11"/>
      <c r="DA661" s="11"/>
      <c r="DB661" s="11"/>
      <c r="DC661" s="11"/>
      <c r="DD661" s="11"/>
      <c r="DE661" s="11"/>
      <c r="DF661" s="11"/>
      <c r="DG661" s="11"/>
      <c r="DH661" s="11"/>
      <c r="DI661" s="11"/>
      <c r="DJ661" s="11"/>
      <c r="DK661" s="11"/>
    </row>
    <row r="662" spans="16:115" ht="15" customHeight="1" x14ac:dyDescent="0.25"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  <c r="BS662" s="11"/>
      <c r="BT662" s="11"/>
      <c r="BU662" s="11"/>
      <c r="BV662" s="11"/>
      <c r="BW662" s="11"/>
      <c r="BX662" s="11"/>
      <c r="BY662" s="11"/>
      <c r="BZ662" s="11"/>
      <c r="CA662" s="11"/>
      <c r="CB662" s="11"/>
      <c r="CC662" s="11"/>
      <c r="CD662" s="11"/>
      <c r="CI662" s="11"/>
      <c r="CJ662" s="11"/>
      <c r="CK662" s="11"/>
      <c r="CL662" s="11"/>
      <c r="CM662" s="11"/>
      <c r="CN662" s="11"/>
      <c r="CO662" s="11"/>
      <c r="CP662" s="11"/>
      <c r="CQ662" s="11"/>
      <c r="CR662" s="11"/>
      <c r="CS662" s="11"/>
      <c r="CT662" s="11"/>
      <c r="CU662" s="11"/>
      <c r="CV662" s="11"/>
      <c r="CW662" s="11"/>
      <c r="CX662" s="11"/>
      <c r="CY662" s="11"/>
      <c r="CZ662" s="11"/>
      <c r="DA662" s="11"/>
      <c r="DB662" s="11"/>
      <c r="DC662" s="11"/>
      <c r="DD662" s="11"/>
      <c r="DE662" s="11"/>
      <c r="DF662" s="11"/>
      <c r="DG662" s="11"/>
      <c r="DH662" s="11"/>
      <c r="DI662" s="11"/>
      <c r="DJ662" s="11"/>
      <c r="DK662" s="11"/>
    </row>
    <row r="663" spans="16:115" ht="15" customHeight="1" x14ac:dyDescent="0.25"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  <c r="BS663" s="11"/>
      <c r="BT663" s="11"/>
      <c r="BU663" s="11"/>
      <c r="BV663" s="11"/>
      <c r="BW663" s="11"/>
      <c r="BX663" s="11"/>
      <c r="BY663" s="11"/>
      <c r="BZ663" s="11"/>
      <c r="CA663" s="11"/>
      <c r="CB663" s="11"/>
      <c r="CC663" s="11"/>
      <c r="CD663" s="11"/>
      <c r="CI663" s="11"/>
      <c r="CJ663" s="11"/>
      <c r="CK663" s="11"/>
      <c r="CL663" s="11"/>
      <c r="CM663" s="11"/>
      <c r="CN663" s="11"/>
      <c r="CO663" s="11"/>
      <c r="CP663" s="11"/>
      <c r="CQ663" s="11"/>
      <c r="CR663" s="11"/>
      <c r="CS663" s="11"/>
      <c r="CT663" s="11"/>
      <c r="CU663" s="11"/>
      <c r="CV663" s="11"/>
      <c r="CW663" s="11"/>
      <c r="CX663" s="11"/>
      <c r="CY663" s="11"/>
      <c r="CZ663" s="11"/>
      <c r="DA663" s="11"/>
      <c r="DB663" s="11"/>
      <c r="DC663" s="11"/>
      <c r="DD663" s="11"/>
      <c r="DE663" s="11"/>
      <c r="DF663" s="11"/>
      <c r="DG663" s="11"/>
      <c r="DH663" s="11"/>
      <c r="DI663" s="11"/>
      <c r="DJ663" s="11"/>
      <c r="DK663" s="11"/>
    </row>
    <row r="664" spans="16:115" ht="15" customHeight="1" x14ac:dyDescent="0.25"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I664" s="11"/>
      <c r="CJ664" s="11"/>
      <c r="CK664" s="11"/>
      <c r="CL664" s="11"/>
      <c r="CM664" s="11"/>
      <c r="CN664" s="11"/>
      <c r="CO664" s="11"/>
      <c r="CP664" s="11"/>
      <c r="CQ664" s="11"/>
      <c r="CR664" s="11"/>
      <c r="CS664" s="11"/>
      <c r="CT664" s="11"/>
      <c r="CU664" s="11"/>
      <c r="CV664" s="11"/>
      <c r="CW664" s="11"/>
      <c r="CX664" s="11"/>
      <c r="CY664" s="11"/>
      <c r="CZ664" s="11"/>
      <c r="DA664" s="11"/>
      <c r="DB664" s="11"/>
      <c r="DC664" s="11"/>
      <c r="DD664" s="11"/>
      <c r="DE664" s="11"/>
      <c r="DF664" s="11"/>
      <c r="DG664" s="11"/>
      <c r="DH664" s="11"/>
      <c r="DI664" s="11"/>
      <c r="DJ664" s="11"/>
      <c r="DK664" s="11"/>
    </row>
    <row r="665" spans="16:115" ht="15" customHeight="1" x14ac:dyDescent="0.25"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  <c r="BS665" s="11"/>
      <c r="BT665" s="11"/>
      <c r="BU665" s="11"/>
      <c r="BV665" s="11"/>
      <c r="BW665" s="11"/>
      <c r="BX665" s="11"/>
      <c r="BY665" s="11"/>
      <c r="BZ665" s="11"/>
      <c r="CA665" s="11"/>
      <c r="CB665" s="11"/>
      <c r="CC665" s="11"/>
      <c r="CD665" s="11"/>
      <c r="CI665" s="11"/>
      <c r="CJ665" s="11"/>
      <c r="CK665" s="11"/>
      <c r="CL665" s="11"/>
      <c r="CM665" s="11"/>
      <c r="CN665" s="11"/>
      <c r="CO665" s="11"/>
      <c r="CP665" s="11"/>
      <c r="CQ665" s="11"/>
      <c r="CR665" s="11"/>
      <c r="CS665" s="11"/>
      <c r="CT665" s="11"/>
      <c r="CU665" s="11"/>
      <c r="CV665" s="11"/>
      <c r="CW665" s="11"/>
      <c r="CX665" s="11"/>
      <c r="CY665" s="11"/>
      <c r="CZ665" s="11"/>
      <c r="DA665" s="11"/>
      <c r="DB665" s="11"/>
      <c r="DC665" s="11"/>
      <c r="DD665" s="11"/>
      <c r="DE665" s="11"/>
      <c r="DF665" s="11"/>
      <c r="DG665" s="11"/>
      <c r="DH665" s="11"/>
      <c r="DI665" s="11"/>
      <c r="DJ665" s="11"/>
      <c r="DK665" s="11"/>
    </row>
    <row r="666" spans="16:115" ht="15" customHeight="1" x14ac:dyDescent="0.25"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  <c r="BS666" s="11"/>
      <c r="BT666" s="11"/>
      <c r="BU666" s="11"/>
      <c r="BV666" s="11"/>
      <c r="BW666" s="11"/>
      <c r="BX666" s="11"/>
      <c r="BY666" s="11"/>
      <c r="BZ666" s="11"/>
      <c r="CA666" s="11"/>
      <c r="CB666" s="11"/>
      <c r="CC666" s="11"/>
      <c r="CD666" s="11"/>
      <c r="CI666" s="11"/>
      <c r="CJ666" s="11"/>
      <c r="CK666" s="11"/>
      <c r="CL666" s="11"/>
      <c r="CM666" s="11"/>
      <c r="CN666" s="11"/>
      <c r="CO666" s="11"/>
      <c r="CP666" s="11"/>
      <c r="CQ666" s="11"/>
      <c r="CR666" s="11"/>
      <c r="CS666" s="11"/>
      <c r="CT666" s="11"/>
      <c r="CU666" s="11"/>
      <c r="CV666" s="11"/>
      <c r="CW666" s="11"/>
      <c r="CX666" s="11"/>
      <c r="CY666" s="11"/>
      <c r="CZ666" s="11"/>
      <c r="DA666" s="11"/>
      <c r="DB666" s="11"/>
      <c r="DC666" s="11"/>
      <c r="DD666" s="11"/>
      <c r="DE666" s="11"/>
      <c r="DF666" s="11"/>
      <c r="DG666" s="11"/>
      <c r="DH666" s="11"/>
      <c r="DI666" s="11"/>
      <c r="DJ666" s="11"/>
      <c r="DK666" s="11"/>
    </row>
    <row r="667" spans="16:115" ht="15" customHeight="1" x14ac:dyDescent="0.25"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  <c r="BS667" s="11"/>
      <c r="BT667" s="11"/>
      <c r="BU667" s="11"/>
      <c r="BV667" s="11"/>
      <c r="BW667" s="11"/>
      <c r="BX667" s="11"/>
      <c r="BY667" s="11"/>
      <c r="BZ667" s="11"/>
      <c r="CA667" s="11"/>
      <c r="CB667" s="11"/>
      <c r="CC667" s="11"/>
      <c r="CD667" s="11"/>
      <c r="CI667" s="11"/>
      <c r="CJ667" s="11"/>
      <c r="CK667" s="11"/>
      <c r="CL667" s="11"/>
      <c r="CM667" s="11"/>
      <c r="CN667" s="11"/>
      <c r="CO667" s="11"/>
      <c r="CP667" s="11"/>
      <c r="CQ667" s="11"/>
      <c r="CR667" s="11"/>
      <c r="CS667" s="11"/>
      <c r="CT667" s="11"/>
      <c r="CU667" s="11"/>
      <c r="CV667" s="11"/>
      <c r="CW667" s="11"/>
      <c r="CX667" s="11"/>
      <c r="CY667" s="11"/>
      <c r="CZ667" s="11"/>
      <c r="DA667" s="11"/>
      <c r="DB667" s="11"/>
      <c r="DC667" s="11"/>
      <c r="DD667" s="11"/>
      <c r="DE667" s="11"/>
      <c r="DF667" s="11"/>
      <c r="DG667" s="11"/>
      <c r="DH667" s="11"/>
      <c r="DI667" s="11"/>
      <c r="DJ667" s="11"/>
      <c r="DK667" s="11"/>
    </row>
    <row r="668" spans="16:115" ht="15" customHeight="1" x14ac:dyDescent="0.25"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  <c r="BS668" s="11"/>
      <c r="BT668" s="11"/>
      <c r="BU668" s="11"/>
      <c r="BV668" s="11"/>
      <c r="BW668" s="11"/>
      <c r="BX668" s="11"/>
      <c r="BY668" s="11"/>
      <c r="BZ668" s="11"/>
      <c r="CA668" s="11"/>
      <c r="CB668" s="11"/>
      <c r="CC668" s="11"/>
      <c r="CD668" s="11"/>
      <c r="CI668" s="11"/>
      <c r="CJ668" s="11"/>
      <c r="CK668" s="11"/>
      <c r="CL668" s="11"/>
      <c r="CM668" s="11"/>
      <c r="CN668" s="11"/>
      <c r="CO668" s="11"/>
      <c r="CP668" s="11"/>
      <c r="CQ668" s="11"/>
      <c r="CR668" s="11"/>
      <c r="CS668" s="11"/>
      <c r="CT668" s="11"/>
      <c r="CU668" s="11"/>
      <c r="CV668" s="11"/>
      <c r="CW668" s="11"/>
      <c r="CX668" s="11"/>
      <c r="CY668" s="11"/>
      <c r="CZ668" s="11"/>
      <c r="DA668" s="11"/>
      <c r="DB668" s="11"/>
      <c r="DC668" s="11"/>
      <c r="DD668" s="11"/>
      <c r="DE668" s="11"/>
      <c r="DF668" s="11"/>
      <c r="DG668" s="11"/>
      <c r="DH668" s="11"/>
      <c r="DI668" s="11"/>
      <c r="DJ668" s="11"/>
      <c r="DK668" s="11"/>
    </row>
    <row r="669" spans="16:115" ht="15" customHeight="1" x14ac:dyDescent="0.25"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  <c r="BS669" s="11"/>
      <c r="BT669" s="11"/>
      <c r="BU669" s="11"/>
      <c r="BV669" s="11"/>
      <c r="BW669" s="11"/>
      <c r="BX669" s="11"/>
      <c r="BY669" s="11"/>
      <c r="BZ669" s="11"/>
      <c r="CA669" s="11"/>
      <c r="CB669" s="11"/>
      <c r="CC669" s="11"/>
      <c r="CD669" s="11"/>
      <c r="CI669" s="11"/>
      <c r="CJ669" s="11"/>
      <c r="CK669" s="11"/>
      <c r="CL669" s="11"/>
      <c r="CM669" s="11"/>
      <c r="CN669" s="11"/>
      <c r="CO669" s="11"/>
      <c r="CP669" s="11"/>
      <c r="CQ669" s="11"/>
      <c r="CR669" s="11"/>
      <c r="CS669" s="11"/>
      <c r="CT669" s="11"/>
      <c r="CU669" s="11"/>
      <c r="CV669" s="11"/>
      <c r="CW669" s="11"/>
      <c r="CX669" s="11"/>
      <c r="CY669" s="11"/>
      <c r="CZ669" s="11"/>
      <c r="DA669" s="11"/>
      <c r="DB669" s="11"/>
      <c r="DC669" s="11"/>
      <c r="DD669" s="11"/>
      <c r="DE669" s="11"/>
      <c r="DF669" s="11"/>
      <c r="DG669" s="11"/>
      <c r="DH669" s="11"/>
      <c r="DI669" s="11"/>
      <c r="DJ669" s="11"/>
      <c r="DK669" s="11"/>
    </row>
    <row r="670" spans="16:115" ht="15" customHeight="1" x14ac:dyDescent="0.25"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  <c r="BS670" s="11"/>
      <c r="BT670" s="11"/>
      <c r="BU670" s="11"/>
      <c r="BV670" s="11"/>
      <c r="BW670" s="11"/>
      <c r="BX670" s="11"/>
      <c r="BY670" s="11"/>
      <c r="BZ670" s="11"/>
      <c r="CA670" s="11"/>
      <c r="CB670" s="11"/>
      <c r="CC670" s="11"/>
      <c r="CD670" s="11"/>
      <c r="CI670" s="11"/>
      <c r="CJ670" s="11"/>
      <c r="CK670" s="11"/>
      <c r="CL670" s="11"/>
      <c r="CM670" s="11"/>
      <c r="CN670" s="11"/>
      <c r="CO670" s="11"/>
      <c r="CP670" s="11"/>
      <c r="CQ670" s="11"/>
      <c r="CR670" s="11"/>
      <c r="CS670" s="11"/>
      <c r="CT670" s="11"/>
      <c r="CU670" s="11"/>
      <c r="CV670" s="11"/>
      <c r="CW670" s="11"/>
      <c r="CX670" s="11"/>
      <c r="CY670" s="11"/>
      <c r="CZ670" s="11"/>
      <c r="DA670" s="11"/>
      <c r="DB670" s="11"/>
      <c r="DC670" s="11"/>
      <c r="DD670" s="11"/>
      <c r="DE670" s="11"/>
      <c r="DF670" s="11"/>
      <c r="DG670" s="11"/>
      <c r="DH670" s="11"/>
      <c r="DI670" s="11"/>
      <c r="DJ670" s="11"/>
      <c r="DK670" s="11"/>
    </row>
    <row r="671" spans="16:115" ht="15" customHeight="1" x14ac:dyDescent="0.25"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  <c r="BS671" s="11"/>
      <c r="BT671" s="11"/>
      <c r="BU671" s="11"/>
      <c r="BV671" s="11"/>
      <c r="BW671" s="11"/>
      <c r="BX671" s="11"/>
      <c r="BY671" s="11"/>
      <c r="BZ671" s="11"/>
      <c r="CA671" s="11"/>
      <c r="CB671" s="11"/>
      <c r="CC671" s="11"/>
      <c r="CD671" s="11"/>
      <c r="CI671" s="11"/>
      <c r="CJ671" s="11"/>
      <c r="CK671" s="11"/>
      <c r="CL671" s="11"/>
      <c r="CM671" s="11"/>
      <c r="CN671" s="11"/>
      <c r="CO671" s="11"/>
      <c r="CP671" s="11"/>
      <c r="CQ671" s="11"/>
      <c r="CR671" s="11"/>
      <c r="CS671" s="11"/>
      <c r="CT671" s="11"/>
      <c r="CU671" s="11"/>
      <c r="CV671" s="11"/>
      <c r="CW671" s="11"/>
      <c r="CX671" s="11"/>
      <c r="CY671" s="11"/>
      <c r="CZ671" s="11"/>
      <c r="DA671" s="11"/>
      <c r="DB671" s="11"/>
      <c r="DC671" s="11"/>
      <c r="DD671" s="11"/>
      <c r="DE671" s="11"/>
      <c r="DF671" s="11"/>
      <c r="DG671" s="11"/>
      <c r="DH671" s="11"/>
      <c r="DI671" s="11"/>
      <c r="DJ671" s="11"/>
      <c r="DK671" s="11"/>
    </row>
    <row r="672" spans="16:115" ht="15" customHeight="1" x14ac:dyDescent="0.25"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  <c r="BS672" s="11"/>
      <c r="BT672" s="11"/>
      <c r="BU672" s="11"/>
      <c r="BV672" s="11"/>
      <c r="BW672" s="11"/>
      <c r="BX672" s="11"/>
      <c r="BY672" s="11"/>
      <c r="BZ672" s="11"/>
      <c r="CA672" s="11"/>
      <c r="CB672" s="11"/>
      <c r="CC672" s="11"/>
      <c r="CD672" s="11"/>
      <c r="CI672" s="11"/>
      <c r="CJ672" s="11"/>
      <c r="CK672" s="11"/>
      <c r="CL672" s="11"/>
      <c r="CM672" s="11"/>
      <c r="CN672" s="11"/>
      <c r="CO672" s="11"/>
      <c r="CP672" s="11"/>
      <c r="CQ672" s="11"/>
      <c r="CR672" s="11"/>
      <c r="CS672" s="11"/>
      <c r="CT672" s="11"/>
      <c r="CU672" s="11"/>
      <c r="CV672" s="11"/>
      <c r="CW672" s="11"/>
      <c r="CX672" s="11"/>
      <c r="CY672" s="11"/>
      <c r="CZ672" s="11"/>
      <c r="DA672" s="11"/>
      <c r="DB672" s="11"/>
      <c r="DC672" s="11"/>
      <c r="DD672" s="11"/>
      <c r="DE672" s="11"/>
      <c r="DF672" s="11"/>
      <c r="DG672" s="11"/>
      <c r="DH672" s="11"/>
      <c r="DI672" s="11"/>
      <c r="DJ672" s="11"/>
      <c r="DK672" s="11"/>
    </row>
    <row r="673" spans="16:115" ht="15" customHeight="1" x14ac:dyDescent="0.25"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  <c r="BS673" s="11"/>
      <c r="BT673" s="11"/>
      <c r="BU673" s="11"/>
      <c r="BV673" s="11"/>
      <c r="BW673" s="11"/>
      <c r="BX673" s="11"/>
      <c r="BY673" s="11"/>
      <c r="BZ673" s="11"/>
      <c r="CA673" s="11"/>
      <c r="CB673" s="11"/>
      <c r="CC673" s="11"/>
      <c r="CD673" s="11"/>
      <c r="CI673" s="11"/>
      <c r="CJ673" s="11"/>
      <c r="CK673" s="11"/>
      <c r="CL673" s="11"/>
      <c r="CM673" s="11"/>
      <c r="CN673" s="11"/>
      <c r="CO673" s="11"/>
      <c r="CP673" s="11"/>
      <c r="CQ673" s="11"/>
      <c r="CR673" s="11"/>
      <c r="CS673" s="11"/>
      <c r="CT673" s="11"/>
      <c r="CU673" s="11"/>
      <c r="CV673" s="11"/>
      <c r="CW673" s="11"/>
      <c r="CX673" s="11"/>
      <c r="CY673" s="11"/>
      <c r="CZ673" s="11"/>
      <c r="DA673" s="11"/>
      <c r="DB673" s="11"/>
      <c r="DC673" s="11"/>
      <c r="DD673" s="11"/>
      <c r="DE673" s="11"/>
      <c r="DF673" s="11"/>
      <c r="DG673" s="11"/>
      <c r="DH673" s="11"/>
      <c r="DI673" s="11"/>
      <c r="DJ673" s="11"/>
      <c r="DK673" s="11"/>
    </row>
    <row r="674" spans="16:115" ht="15" customHeight="1" x14ac:dyDescent="0.25"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  <c r="BS674" s="11"/>
      <c r="BT674" s="11"/>
      <c r="BU674" s="11"/>
      <c r="BV674" s="11"/>
      <c r="BW674" s="11"/>
      <c r="BX674" s="11"/>
      <c r="BY674" s="11"/>
      <c r="BZ674" s="11"/>
      <c r="CA674" s="11"/>
      <c r="CB674" s="11"/>
      <c r="CC674" s="11"/>
      <c r="CD674" s="11"/>
      <c r="CI674" s="11"/>
      <c r="CJ674" s="11"/>
      <c r="CK674" s="11"/>
      <c r="CL674" s="11"/>
      <c r="CM674" s="11"/>
      <c r="CN674" s="11"/>
      <c r="CO674" s="11"/>
      <c r="CP674" s="11"/>
      <c r="CQ674" s="11"/>
      <c r="CR674" s="11"/>
      <c r="CS674" s="11"/>
      <c r="CT674" s="11"/>
      <c r="CU674" s="11"/>
      <c r="CV674" s="11"/>
      <c r="CW674" s="11"/>
      <c r="CX674" s="11"/>
      <c r="CY674" s="11"/>
      <c r="CZ674" s="11"/>
      <c r="DA674" s="11"/>
      <c r="DB674" s="11"/>
      <c r="DC674" s="11"/>
      <c r="DD674" s="11"/>
      <c r="DE674" s="11"/>
      <c r="DF674" s="11"/>
      <c r="DG674" s="11"/>
      <c r="DH674" s="11"/>
      <c r="DI674" s="11"/>
      <c r="DJ674" s="11"/>
      <c r="DK674" s="11"/>
    </row>
    <row r="675" spans="16:115" ht="15" customHeight="1" x14ac:dyDescent="0.25"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  <c r="BS675" s="11"/>
      <c r="BT675" s="11"/>
      <c r="BU675" s="11"/>
      <c r="BV675" s="11"/>
      <c r="BW675" s="11"/>
      <c r="BX675" s="11"/>
      <c r="BY675" s="11"/>
      <c r="BZ675" s="11"/>
      <c r="CA675" s="11"/>
      <c r="CB675" s="11"/>
      <c r="CC675" s="11"/>
      <c r="CD675" s="11"/>
      <c r="CI675" s="11"/>
      <c r="CJ675" s="11"/>
      <c r="CK675" s="11"/>
      <c r="CL675" s="11"/>
      <c r="CM675" s="11"/>
      <c r="CN675" s="11"/>
      <c r="CO675" s="11"/>
      <c r="CP675" s="11"/>
      <c r="CQ675" s="11"/>
      <c r="CR675" s="11"/>
      <c r="CS675" s="11"/>
      <c r="CT675" s="11"/>
      <c r="CU675" s="11"/>
      <c r="CV675" s="11"/>
      <c r="CW675" s="11"/>
      <c r="CX675" s="11"/>
      <c r="CY675" s="11"/>
      <c r="CZ675" s="11"/>
      <c r="DA675" s="11"/>
      <c r="DB675" s="11"/>
      <c r="DC675" s="11"/>
      <c r="DD675" s="11"/>
      <c r="DE675" s="11"/>
      <c r="DF675" s="11"/>
      <c r="DG675" s="11"/>
      <c r="DH675" s="11"/>
      <c r="DI675" s="11"/>
      <c r="DJ675" s="11"/>
      <c r="DK675" s="11"/>
    </row>
    <row r="676" spans="16:115" ht="15" customHeight="1" x14ac:dyDescent="0.25"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  <c r="BS676" s="11"/>
      <c r="BT676" s="11"/>
      <c r="BU676" s="11"/>
      <c r="BV676" s="11"/>
      <c r="BW676" s="11"/>
      <c r="BX676" s="11"/>
      <c r="BY676" s="11"/>
      <c r="BZ676" s="11"/>
      <c r="CA676" s="11"/>
      <c r="CB676" s="11"/>
      <c r="CC676" s="11"/>
      <c r="CD676" s="11"/>
      <c r="CI676" s="11"/>
      <c r="CJ676" s="11"/>
      <c r="CK676" s="11"/>
      <c r="CL676" s="11"/>
      <c r="CM676" s="11"/>
      <c r="CN676" s="11"/>
      <c r="CO676" s="11"/>
      <c r="CP676" s="11"/>
      <c r="CQ676" s="11"/>
      <c r="CR676" s="11"/>
      <c r="CS676" s="11"/>
      <c r="CT676" s="11"/>
      <c r="CU676" s="11"/>
      <c r="CV676" s="11"/>
      <c r="CW676" s="11"/>
      <c r="CX676" s="11"/>
      <c r="CY676" s="11"/>
      <c r="CZ676" s="11"/>
      <c r="DA676" s="11"/>
      <c r="DB676" s="11"/>
      <c r="DC676" s="11"/>
      <c r="DD676" s="11"/>
      <c r="DE676" s="11"/>
      <c r="DF676" s="11"/>
      <c r="DG676" s="11"/>
      <c r="DH676" s="11"/>
      <c r="DI676" s="11"/>
      <c r="DJ676" s="11"/>
      <c r="DK676" s="11"/>
    </row>
    <row r="677" spans="16:115" ht="15" customHeight="1" x14ac:dyDescent="0.25"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11"/>
      <c r="BX677" s="11"/>
      <c r="BY677" s="11"/>
      <c r="BZ677" s="11"/>
      <c r="CA677" s="11"/>
      <c r="CB677" s="11"/>
      <c r="CC677" s="11"/>
      <c r="CD677" s="11"/>
      <c r="CI677" s="11"/>
      <c r="CJ677" s="11"/>
      <c r="CK677" s="11"/>
      <c r="CL677" s="11"/>
      <c r="CM677" s="11"/>
      <c r="CN677" s="11"/>
      <c r="CO677" s="11"/>
      <c r="CP677" s="11"/>
      <c r="CQ677" s="11"/>
      <c r="CR677" s="11"/>
      <c r="CS677" s="11"/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11"/>
      <c r="DJ677" s="11"/>
      <c r="DK677" s="11"/>
    </row>
    <row r="678" spans="16:115" ht="15" customHeight="1" x14ac:dyDescent="0.25"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  <c r="BS678" s="11"/>
      <c r="BT678" s="11"/>
      <c r="BU678" s="11"/>
      <c r="BV678" s="11"/>
      <c r="BW678" s="11"/>
      <c r="BX678" s="11"/>
      <c r="BY678" s="11"/>
      <c r="BZ678" s="11"/>
      <c r="CA678" s="11"/>
      <c r="CB678" s="11"/>
      <c r="CC678" s="11"/>
      <c r="CD678" s="11"/>
      <c r="CI678" s="11"/>
      <c r="CJ678" s="11"/>
      <c r="CK678" s="11"/>
      <c r="CL678" s="11"/>
      <c r="CM678" s="11"/>
      <c r="CN678" s="11"/>
      <c r="CO678" s="11"/>
      <c r="CP678" s="11"/>
      <c r="CQ678" s="11"/>
      <c r="CR678" s="11"/>
      <c r="CS678" s="11"/>
      <c r="CT678" s="11"/>
      <c r="CU678" s="11"/>
      <c r="CV678" s="11"/>
      <c r="CW678" s="11"/>
      <c r="CX678" s="11"/>
      <c r="CY678" s="11"/>
      <c r="CZ678" s="11"/>
      <c r="DA678" s="11"/>
      <c r="DB678" s="11"/>
      <c r="DC678" s="11"/>
      <c r="DD678" s="11"/>
      <c r="DE678" s="11"/>
      <c r="DF678" s="11"/>
      <c r="DG678" s="11"/>
      <c r="DH678" s="11"/>
      <c r="DI678" s="11"/>
      <c r="DJ678" s="11"/>
      <c r="DK678" s="11"/>
    </row>
    <row r="679" spans="16:115" ht="15" customHeight="1" x14ac:dyDescent="0.25"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  <c r="BS679" s="11"/>
      <c r="BT679" s="11"/>
      <c r="BU679" s="11"/>
      <c r="BV679" s="11"/>
      <c r="BW679" s="11"/>
      <c r="BX679" s="11"/>
      <c r="BY679" s="11"/>
      <c r="BZ679" s="11"/>
      <c r="CA679" s="11"/>
      <c r="CB679" s="11"/>
      <c r="CC679" s="11"/>
      <c r="CD679" s="11"/>
      <c r="CI679" s="11"/>
      <c r="CJ679" s="11"/>
      <c r="CK679" s="11"/>
      <c r="CL679" s="11"/>
      <c r="CM679" s="11"/>
      <c r="CN679" s="11"/>
      <c r="CO679" s="11"/>
      <c r="CP679" s="11"/>
      <c r="CQ679" s="11"/>
      <c r="CR679" s="11"/>
      <c r="CS679" s="11"/>
      <c r="CT679" s="11"/>
      <c r="CU679" s="11"/>
      <c r="CV679" s="11"/>
      <c r="CW679" s="11"/>
      <c r="CX679" s="11"/>
      <c r="CY679" s="11"/>
      <c r="CZ679" s="11"/>
      <c r="DA679" s="11"/>
      <c r="DB679" s="11"/>
      <c r="DC679" s="11"/>
      <c r="DD679" s="11"/>
      <c r="DE679" s="11"/>
      <c r="DF679" s="11"/>
      <c r="DG679" s="11"/>
      <c r="DH679" s="11"/>
      <c r="DI679" s="11"/>
      <c r="DJ679" s="11"/>
      <c r="DK679" s="11"/>
    </row>
    <row r="680" spans="16:115" ht="15" customHeight="1" x14ac:dyDescent="0.25"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  <c r="BS680" s="11"/>
      <c r="BT680" s="11"/>
      <c r="BU680" s="11"/>
      <c r="BV680" s="11"/>
      <c r="BW680" s="11"/>
      <c r="BX680" s="11"/>
      <c r="BY680" s="11"/>
      <c r="BZ680" s="11"/>
      <c r="CA680" s="11"/>
      <c r="CB680" s="11"/>
      <c r="CC680" s="11"/>
      <c r="CD680" s="11"/>
      <c r="CI680" s="11"/>
      <c r="CJ680" s="11"/>
      <c r="CK680" s="11"/>
      <c r="CL680" s="11"/>
      <c r="CM680" s="11"/>
      <c r="CN680" s="11"/>
      <c r="CO680" s="11"/>
      <c r="CP680" s="11"/>
      <c r="CQ680" s="11"/>
      <c r="CR680" s="11"/>
      <c r="CS680" s="11"/>
      <c r="CT680" s="11"/>
      <c r="CU680" s="11"/>
      <c r="CV680" s="11"/>
      <c r="CW680" s="11"/>
      <c r="CX680" s="11"/>
      <c r="CY680" s="11"/>
      <c r="CZ680" s="11"/>
      <c r="DA680" s="11"/>
      <c r="DB680" s="11"/>
      <c r="DC680" s="11"/>
      <c r="DD680" s="11"/>
      <c r="DE680" s="11"/>
      <c r="DF680" s="11"/>
      <c r="DG680" s="11"/>
      <c r="DH680" s="11"/>
      <c r="DI680" s="11"/>
      <c r="DJ680" s="11"/>
      <c r="DK680" s="11"/>
    </row>
    <row r="681" spans="16:115" ht="15" customHeight="1" x14ac:dyDescent="0.25"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  <c r="BS681" s="11"/>
      <c r="BT681" s="11"/>
      <c r="BU681" s="11"/>
      <c r="BV681" s="11"/>
      <c r="BW681" s="11"/>
      <c r="BX681" s="11"/>
      <c r="BY681" s="11"/>
      <c r="BZ681" s="11"/>
      <c r="CA681" s="11"/>
      <c r="CB681" s="11"/>
      <c r="CC681" s="11"/>
      <c r="CD681" s="11"/>
      <c r="CI681" s="11"/>
      <c r="CJ681" s="11"/>
      <c r="CK681" s="11"/>
      <c r="CL681" s="11"/>
      <c r="CM681" s="11"/>
      <c r="CN681" s="11"/>
      <c r="CO681" s="11"/>
      <c r="CP681" s="11"/>
      <c r="CQ681" s="11"/>
      <c r="CR681" s="11"/>
      <c r="CS681" s="11"/>
      <c r="CT681" s="11"/>
      <c r="CU681" s="11"/>
      <c r="CV681" s="11"/>
      <c r="CW681" s="11"/>
      <c r="CX681" s="11"/>
      <c r="CY681" s="11"/>
      <c r="CZ681" s="11"/>
      <c r="DA681" s="11"/>
      <c r="DB681" s="11"/>
      <c r="DC681" s="11"/>
      <c r="DD681" s="11"/>
      <c r="DE681" s="11"/>
      <c r="DF681" s="11"/>
      <c r="DG681" s="11"/>
      <c r="DH681" s="11"/>
      <c r="DI681" s="11"/>
      <c r="DJ681" s="11"/>
      <c r="DK681" s="11"/>
    </row>
    <row r="682" spans="16:115" ht="15" customHeight="1" x14ac:dyDescent="0.25"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  <c r="BS682" s="11"/>
      <c r="BT682" s="11"/>
      <c r="BU682" s="11"/>
      <c r="BV682" s="11"/>
      <c r="BW682" s="11"/>
      <c r="BX682" s="11"/>
      <c r="BY682" s="11"/>
      <c r="BZ682" s="11"/>
      <c r="CA682" s="11"/>
      <c r="CB682" s="11"/>
      <c r="CC682" s="11"/>
      <c r="CD682" s="11"/>
      <c r="CI682" s="11"/>
      <c r="CJ682" s="11"/>
      <c r="CK682" s="11"/>
      <c r="CL682" s="11"/>
      <c r="CM682" s="11"/>
      <c r="CN682" s="11"/>
      <c r="CO682" s="11"/>
      <c r="CP682" s="11"/>
      <c r="CQ682" s="11"/>
      <c r="CR682" s="11"/>
      <c r="CS682" s="11"/>
      <c r="CT682" s="11"/>
      <c r="CU682" s="11"/>
      <c r="CV682" s="11"/>
      <c r="CW682" s="11"/>
      <c r="CX682" s="11"/>
      <c r="CY682" s="11"/>
      <c r="CZ682" s="11"/>
      <c r="DA682" s="11"/>
      <c r="DB682" s="11"/>
      <c r="DC682" s="11"/>
      <c r="DD682" s="11"/>
      <c r="DE682" s="11"/>
      <c r="DF682" s="11"/>
      <c r="DG682" s="11"/>
      <c r="DH682" s="11"/>
      <c r="DI682" s="11"/>
      <c r="DJ682" s="11"/>
      <c r="DK682" s="11"/>
    </row>
    <row r="683" spans="16:115" ht="15" customHeight="1" x14ac:dyDescent="0.25"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  <c r="BS683" s="11"/>
      <c r="BT683" s="11"/>
      <c r="BU683" s="11"/>
      <c r="BV683" s="11"/>
      <c r="BW683" s="11"/>
      <c r="BX683" s="11"/>
      <c r="BY683" s="11"/>
      <c r="BZ683" s="11"/>
      <c r="CA683" s="11"/>
      <c r="CB683" s="11"/>
      <c r="CC683" s="11"/>
      <c r="CD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1"/>
      <c r="DJ683" s="11"/>
      <c r="DK683" s="11"/>
    </row>
    <row r="684" spans="16:115" ht="15" customHeight="1" x14ac:dyDescent="0.25"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  <c r="BS684" s="11"/>
      <c r="BT684" s="11"/>
      <c r="BU684" s="11"/>
      <c r="BV684" s="11"/>
      <c r="BW684" s="11"/>
      <c r="BX684" s="11"/>
      <c r="BY684" s="11"/>
      <c r="BZ684" s="11"/>
      <c r="CA684" s="11"/>
      <c r="CB684" s="11"/>
      <c r="CC684" s="11"/>
      <c r="CD684" s="11"/>
      <c r="CI684" s="11"/>
      <c r="CJ684" s="11"/>
      <c r="CK684" s="11"/>
      <c r="CL684" s="11"/>
      <c r="CM684" s="11"/>
      <c r="CN684" s="11"/>
      <c r="CO684" s="11"/>
      <c r="CP684" s="11"/>
      <c r="CQ684" s="11"/>
      <c r="CR684" s="11"/>
      <c r="CS684" s="11"/>
      <c r="CT684" s="11"/>
      <c r="CU684" s="11"/>
      <c r="CV684" s="11"/>
      <c r="CW684" s="11"/>
      <c r="CX684" s="11"/>
      <c r="CY684" s="11"/>
      <c r="CZ684" s="11"/>
      <c r="DA684" s="11"/>
      <c r="DB684" s="11"/>
      <c r="DC684" s="11"/>
      <c r="DD684" s="11"/>
      <c r="DE684" s="11"/>
      <c r="DF684" s="11"/>
      <c r="DG684" s="11"/>
      <c r="DH684" s="11"/>
      <c r="DI684" s="11"/>
      <c r="DJ684" s="11"/>
      <c r="DK684" s="11"/>
    </row>
    <row r="685" spans="16:115" ht="15" customHeight="1" x14ac:dyDescent="0.25"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  <c r="BS685" s="11"/>
      <c r="BT685" s="11"/>
      <c r="BU685" s="11"/>
      <c r="BV685" s="11"/>
      <c r="BW685" s="11"/>
      <c r="BX685" s="11"/>
      <c r="BY685" s="11"/>
      <c r="BZ685" s="11"/>
      <c r="CA685" s="11"/>
      <c r="CB685" s="11"/>
      <c r="CC685" s="11"/>
      <c r="CD685" s="11"/>
      <c r="CI685" s="11"/>
      <c r="CJ685" s="11"/>
      <c r="CK685" s="11"/>
      <c r="CL685" s="11"/>
      <c r="CM685" s="11"/>
      <c r="CN685" s="11"/>
      <c r="CO685" s="11"/>
      <c r="CP685" s="11"/>
      <c r="CQ685" s="11"/>
      <c r="CR685" s="11"/>
      <c r="CS685" s="11"/>
      <c r="CT685" s="11"/>
      <c r="CU685" s="11"/>
      <c r="CV685" s="11"/>
      <c r="CW685" s="11"/>
      <c r="CX685" s="11"/>
      <c r="CY685" s="11"/>
      <c r="CZ685" s="11"/>
      <c r="DA685" s="11"/>
      <c r="DB685" s="11"/>
      <c r="DC685" s="11"/>
      <c r="DD685" s="11"/>
      <c r="DE685" s="11"/>
      <c r="DF685" s="11"/>
      <c r="DG685" s="11"/>
      <c r="DH685" s="11"/>
      <c r="DI685" s="11"/>
      <c r="DJ685" s="11"/>
      <c r="DK685" s="11"/>
    </row>
    <row r="686" spans="16:115" ht="15" customHeight="1" x14ac:dyDescent="0.25"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11"/>
      <c r="BX686" s="11"/>
      <c r="BY686" s="11"/>
      <c r="BZ686" s="11"/>
      <c r="CA686" s="11"/>
      <c r="CB686" s="11"/>
      <c r="CC686" s="11"/>
      <c r="CD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11"/>
      <c r="CS686" s="11"/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1"/>
      <c r="DJ686" s="11"/>
      <c r="DK686" s="11"/>
    </row>
    <row r="687" spans="16:115" ht="15" customHeight="1" x14ac:dyDescent="0.25"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  <c r="BS687" s="11"/>
      <c r="BT687" s="11"/>
      <c r="BU687" s="11"/>
      <c r="BV687" s="11"/>
      <c r="BW687" s="11"/>
      <c r="BX687" s="11"/>
      <c r="BY687" s="11"/>
      <c r="BZ687" s="11"/>
      <c r="CA687" s="11"/>
      <c r="CB687" s="11"/>
      <c r="CC687" s="11"/>
      <c r="CD687" s="11"/>
      <c r="CI687" s="11"/>
      <c r="CJ687" s="11"/>
      <c r="CK687" s="11"/>
      <c r="CL687" s="11"/>
      <c r="CM687" s="11"/>
      <c r="CN687" s="11"/>
      <c r="CO687" s="11"/>
      <c r="CP687" s="11"/>
      <c r="CQ687" s="11"/>
      <c r="CR687" s="11"/>
      <c r="CS687" s="11"/>
      <c r="CT687" s="11"/>
      <c r="CU687" s="11"/>
      <c r="CV687" s="11"/>
      <c r="CW687" s="11"/>
      <c r="CX687" s="11"/>
      <c r="CY687" s="11"/>
      <c r="CZ687" s="11"/>
      <c r="DA687" s="11"/>
      <c r="DB687" s="11"/>
      <c r="DC687" s="11"/>
      <c r="DD687" s="11"/>
      <c r="DE687" s="11"/>
      <c r="DF687" s="11"/>
      <c r="DG687" s="11"/>
      <c r="DH687" s="11"/>
      <c r="DI687" s="11"/>
      <c r="DJ687" s="11"/>
      <c r="DK687" s="11"/>
    </row>
    <row r="688" spans="16:115" ht="15" customHeight="1" x14ac:dyDescent="0.25"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  <c r="BS688" s="11"/>
      <c r="BT688" s="11"/>
      <c r="BU688" s="11"/>
      <c r="BV688" s="11"/>
      <c r="BW688" s="11"/>
      <c r="BX688" s="11"/>
      <c r="BY688" s="11"/>
      <c r="BZ688" s="11"/>
      <c r="CA688" s="11"/>
      <c r="CB688" s="11"/>
      <c r="CC688" s="11"/>
      <c r="CD688" s="11"/>
      <c r="CI688" s="11"/>
      <c r="CJ688" s="11"/>
      <c r="CK688" s="11"/>
      <c r="CL688" s="11"/>
      <c r="CM688" s="11"/>
      <c r="CN688" s="11"/>
      <c r="CO688" s="11"/>
      <c r="CP688" s="11"/>
      <c r="CQ688" s="11"/>
      <c r="CR688" s="11"/>
      <c r="CS688" s="11"/>
      <c r="CT688" s="11"/>
      <c r="CU688" s="11"/>
      <c r="CV688" s="11"/>
      <c r="CW688" s="11"/>
      <c r="CX688" s="11"/>
      <c r="CY688" s="11"/>
      <c r="CZ688" s="11"/>
      <c r="DA688" s="11"/>
      <c r="DB688" s="11"/>
      <c r="DC688" s="11"/>
      <c r="DD688" s="11"/>
      <c r="DE688" s="11"/>
      <c r="DF688" s="11"/>
      <c r="DG688" s="11"/>
      <c r="DH688" s="11"/>
      <c r="DI688" s="11"/>
      <c r="DJ688" s="11"/>
      <c r="DK688" s="11"/>
    </row>
    <row r="689" spans="16:115" ht="15" customHeight="1" x14ac:dyDescent="0.25"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  <c r="BS689" s="11"/>
      <c r="BT689" s="11"/>
      <c r="BU689" s="11"/>
      <c r="BV689" s="11"/>
      <c r="BW689" s="11"/>
      <c r="BX689" s="11"/>
      <c r="BY689" s="11"/>
      <c r="BZ689" s="11"/>
      <c r="CA689" s="11"/>
      <c r="CB689" s="11"/>
      <c r="CC689" s="11"/>
      <c r="CD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1"/>
      <c r="DJ689" s="11"/>
      <c r="DK689" s="11"/>
    </row>
    <row r="690" spans="16:115" ht="15" customHeight="1" x14ac:dyDescent="0.25"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  <c r="BS690" s="11"/>
      <c r="BT690" s="11"/>
      <c r="BU690" s="11"/>
      <c r="BV690" s="11"/>
      <c r="BW690" s="11"/>
      <c r="BX690" s="11"/>
      <c r="BY690" s="11"/>
      <c r="BZ690" s="11"/>
      <c r="CA690" s="11"/>
      <c r="CB690" s="11"/>
      <c r="CC690" s="11"/>
      <c r="CD690" s="11"/>
      <c r="CI690" s="11"/>
      <c r="CJ690" s="11"/>
      <c r="CK690" s="11"/>
      <c r="CL690" s="11"/>
      <c r="CM690" s="11"/>
      <c r="CN690" s="11"/>
      <c r="CO690" s="11"/>
      <c r="CP690" s="11"/>
      <c r="CQ690" s="11"/>
      <c r="CR690" s="11"/>
      <c r="CS690" s="11"/>
      <c r="CT690" s="11"/>
      <c r="CU690" s="11"/>
      <c r="CV690" s="11"/>
      <c r="CW690" s="11"/>
      <c r="CX690" s="11"/>
      <c r="CY690" s="11"/>
      <c r="CZ690" s="11"/>
      <c r="DA690" s="11"/>
      <c r="DB690" s="11"/>
      <c r="DC690" s="11"/>
      <c r="DD690" s="11"/>
      <c r="DE690" s="11"/>
      <c r="DF690" s="11"/>
      <c r="DG690" s="11"/>
      <c r="DH690" s="11"/>
      <c r="DI690" s="11"/>
      <c r="DJ690" s="11"/>
      <c r="DK690" s="11"/>
    </row>
    <row r="691" spans="16:115" ht="15" customHeight="1" x14ac:dyDescent="0.25"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  <c r="BS691" s="11"/>
      <c r="BT691" s="11"/>
      <c r="BU691" s="11"/>
      <c r="BV691" s="11"/>
      <c r="BW691" s="11"/>
      <c r="BX691" s="11"/>
      <c r="BY691" s="11"/>
      <c r="BZ691" s="11"/>
      <c r="CA691" s="11"/>
      <c r="CB691" s="11"/>
      <c r="CC691" s="11"/>
      <c r="CD691" s="11"/>
      <c r="CI691" s="11"/>
      <c r="CJ691" s="11"/>
      <c r="CK691" s="11"/>
      <c r="CL691" s="11"/>
      <c r="CM691" s="11"/>
      <c r="CN691" s="11"/>
      <c r="CO691" s="11"/>
      <c r="CP691" s="11"/>
      <c r="CQ691" s="11"/>
      <c r="CR691" s="11"/>
      <c r="CS691" s="11"/>
      <c r="CT691" s="11"/>
      <c r="CU691" s="11"/>
      <c r="CV691" s="11"/>
      <c r="CW691" s="11"/>
      <c r="CX691" s="11"/>
      <c r="CY691" s="11"/>
      <c r="CZ691" s="11"/>
      <c r="DA691" s="11"/>
      <c r="DB691" s="11"/>
      <c r="DC691" s="11"/>
      <c r="DD691" s="11"/>
      <c r="DE691" s="11"/>
      <c r="DF691" s="11"/>
      <c r="DG691" s="11"/>
      <c r="DH691" s="11"/>
      <c r="DI691" s="11"/>
      <c r="DJ691" s="11"/>
      <c r="DK691" s="11"/>
    </row>
    <row r="692" spans="16:115" ht="15" customHeight="1" x14ac:dyDescent="0.25"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11"/>
      <c r="BX692" s="11"/>
      <c r="BY692" s="11"/>
      <c r="BZ692" s="11"/>
      <c r="CA692" s="11"/>
      <c r="CB692" s="11"/>
      <c r="CC692" s="11"/>
      <c r="CD692" s="11"/>
      <c r="CI692" s="11"/>
      <c r="CJ692" s="11"/>
      <c r="CK692" s="11"/>
      <c r="CL692" s="11"/>
      <c r="CM692" s="11"/>
      <c r="CN692" s="11"/>
      <c r="CO692" s="11"/>
      <c r="CP692" s="11"/>
      <c r="CQ692" s="11"/>
      <c r="CR692" s="11"/>
      <c r="CS692" s="11"/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1"/>
      <c r="DJ692" s="11"/>
      <c r="DK692" s="11"/>
    </row>
    <row r="693" spans="16:115" ht="15" customHeight="1" x14ac:dyDescent="0.25"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  <c r="BS693" s="11"/>
      <c r="BT693" s="11"/>
      <c r="BU693" s="11"/>
      <c r="BV693" s="11"/>
      <c r="BW693" s="11"/>
      <c r="BX693" s="11"/>
      <c r="BY693" s="11"/>
      <c r="BZ693" s="11"/>
      <c r="CA693" s="11"/>
      <c r="CB693" s="11"/>
      <c r="CC693" s="11"/>
      <c r="CD693" s="11"/>
      <c r="CI693" s="11"/>
      <c r="CJ693" s="11"/>
      <c r="CK693" s="11"/>
      <c r="CL693" s="11"/>
      <c r="CM693" s="11"/>
      <c r="CN693" s="11"/>
      <c r="CO693" s="11"/>
      <c r="CP693" s="11"/>
      <c r="CQ693" s="11"/>
      <c r="CR693" s="11"/>
      <c r="CS693" s="11"/>
      <c r="CT693" s="11"/>
      <c r="CU693" s="11"/>
      <c r="CV693" s="11"/>
      <c r="CW693" s="11"/>
      <c r="CX693" s="11"/>
      <c r="CY693" s="11"/>
      <c r="CZ693" s="11"/>
      <c r="DA693" s="11"/>
      <c r="DB693" s="11"/>
      <c r="DC693" s="11"/>
      <c r="DD693" s="11"/>
      <c r="DE693" s="11"/>
      <c r="DF693" s="11"/>
      <c r="DG693" s="11"/>
      <c r="DH693" s="11"/>
      <c r="DI693" s="11"/>
      <c r="DJ693" s="11"/>
      <c r="DK693" s="11"/>
    </row>
    <row r="694" spans="16:115" ht="15" customHeight="1" x14ac:dyDescent="0.25"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  <c r="BS694" s="11"/>
      <c r="BT694" s="11"/>
      <c r="BU694" s="11"/>
      <c r="BV694" s="11"/>
      <c r="BW694" s="11"/>
      <c r="BX694" s="11"/>
      <c r="BY694" s="11"/>
      <c r="BZ694" s="11"/>
      <c r="CA694" s="11"/>
      <c r="CB694" s="11"/>
      <c r="CC694" s="11"/>
      <c r="CD694" s="11"/>
      <c r="CI694" s="11"/>
      <c r="CJ694" s="11"/>
      <c r="CK694" s="11"/>
      <c r="CL694" s="11"/>
      <c r="CM694" s="11"/>
      <c r="CN694" s="11"/>
      <c r="CO694" s="11"/>
      <c r="CP694" s="11"/>
      <c r="CQ694" s="11"/>
      <c r="CR694" s="11"/>
      <c r="CS694" s="11"/>
      <c r="CT694" s="11"/>
      <c r="CU694" s="11"/>
      <c r="CV694" s="11"/>
      <c r="CW694" s="11"/>
      <c r="CX694" s="11"/>
      <c r="CY694" s="11"/>
      <c r="CZ694" s="11"/>
      <c r="DA694" s="11"/>
      <c r="DB694" s="11"/>
      <c r="DC694" s="11"/>
      <c r="DD694" s="11"/>
      <c r="DE694" s="11"/>
      <c r="DF694" s="11"/>
      <c r="DG694" s="11"/>
      <c r="DH694" s="11"/>
      <c r="DI694" s="11"/>
      <c r="DJ694" s="11"/>
      <c r="DK694" s="11"/>
    </row>
    <row r="695" spans="16:115" ht="15" customHeight="1" x14ac:dyDescent="0.25"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  <c r="BS695" s="11"/>
      <c r="BT695" s="11"/>
      <c r="BU695" s="11"/>
      <c r="BV695" s="11"/>
      <c r="BW695" s="11"/>
      <c r="BX695" s="11"/>
      <c r="BY695" s="11"/>
      <c r="BZ695" s="11"/>
      <c r="CA695" s="11"/>
      <c r="CB695" s="11"/>
      <c r="CC695" s="11"/>
      <c r="CD695" s="11"/>
      <c r="CI695" s="11"/>
      <c r="CJ695" s="11"/>
      <c r="CK695" s="11"/>
      <c r="CL695" s="11"/>
      <c r="CM695" s="11"/>
      <c r="CN695" s="11"/>
      <c r="CO695" s="11"/>
      <c r="CP695" s="11"/>
      <c r="CQ695" s="11"/>
      <c r="CR695" s="11"/>
      <c r="CS695" s="11"/>
      <c r="CT695" s="11"/>
      <c r="CU695" s="11"/>
      <c r="CV695" s="11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1"/>
      <c r="DJ695" s="11"/>
      <c r="DK695" s="11"/>
    </row>
    <row r="696" spans="16:115" ht="15" customHeight="1" x14ac:dyDescent="0.25"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  <c r="BS696" s="11"/>
      <c r="BT696" s="11"/>
      <c r="BU696" s="11"/>
      <c r="BV696" s="11"/>
      <c r="BW696" s="11"/>
      <c r="BX696" s="11"/>
      <c r="BY696" s="11"/>
      <c r="BZ696" s="11"/>
      <c r="CA696" s="11"/>
      <c r="CB696" s="11"/>
      <c r="CC696" s="11"/>
      <c r="CD696" s="11"/>
      <c r="CI696" s="11"/>
      <c r="CJ696" s="11"/>
      <c r="CK696" s="11"/>
      <c r="CL696" s="11"/>
      <c r="CM696" s="11"/>
      <c r="CN696" s="11"/>
      <c r="CO696" s="11"/>
      <c r="CP696" s="11"/>
      <c r="CQ696" s="11"/>
      <c r="CR696" s="11"/>
      <c r="CS696" s="11"/>
      <c r="CT696" s="11"/>
      <c r="CU696" s="11"/>
      <c r="CV696" s="11"/>
      <c r="CW696" s="11"/>
      <c r="CX696" s="11"/>
      <c r="CY696" s="11"/>
      <c r="CZ696" s="11"/>
      <c r="DA696" s="11"/>
      <c r="DB696" s="11"/>
      <c r="DC696" s="11"/>
      <c r="DD696" s="11"/>
      <c r="DE696" s="11"/>
      <c r="DF696" s="11"/>
      <c r="DG696" s="11"/>
      <c r="DH696" s="11"/>
      <c r="DI696" s="11"/>
      <c r="DJ696" s="11"/>
      <c r="DK696" s="11"/>
    </row>
    <row r="697" spans="16:115" ht="15" customHeight="1" x14ac:dyDescent="0.25"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  <c r="BS697" s="11"/>
      <c r="BT697" s="11"/>
      <c r="BU697" s="11"/>
      <c r="BV697" s="11"/>
      <c r="BW697" s="11"/>
      <c r="BX697" s="11"/>
      <c r="BY697" s="11"/>
      <c r="BZ697" s="11"/>
      <c r="CA697" s="11"/>
      <c r="CB697" s="11"/>
      <c r="CC697" s="11"/>
      <c r="CD697" s="11"/>
      <c r="CI697" s="11"/>
      <c r="CJ697" s="11"/>
      <c r="CK697" s="11"/>
      <c r="CL697" s="11"/>
      <c r="CM697" s="11"/>
      <c r="CN697" s="11"/>
      <c r="CO697" s="11"/>
      <c r="CP697" s="11"/>
      <c r="CQ697" s="11"/>
      <c r="CR697" s="11"/>
      <c r="CS697" s="11"/>
      <c r="CT697" s="11"/>
      <c r="CU697" s="11"/>
      <c r="CV697" s="11"/>
      <c r="CW697" s="11"/>
      <c r="CX697" s="11"/>
      <c r="CY697" s="11"/>
      <c r="CZ697" s="11"/>
      <c r="DA697" s="11"/>
      <c r="DB697" s="11"/>
      <c r="DC697" s="11"/>
      <c r="DD697" s="11"/>
      <c r="DE697" s="11"/>
      <c r="DF697" s="11"/>
      <c r="DG697" s="11"/>
      <c r="DH697" s="11"/>
      <c r="DI697" s="11"/>
      <c r="DJ697" s="11"/>
      <c r="DK697" s="11"/>
    </row>
    <row r="698" spans="16:115" ht="15" customHeight="1" x14ac:dyDescent="0.25"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  <c r="BS698" s="11"/>
      <c r="BT698" s="11"/>
      <c r="BU698" s="11"/>
      <c r="BV698" s="11"/>
      <c r="BW698" s="11"/>
      <c r="BX698" s="11"/>
      <c r="BY698" s="11"/>
      <c r="BZ698" s="11"/>
      <c r="CA698" s="11"/>
      <c r="CB698" s="11"/>
      <c r="CC698" s="11"/>
      <c r="CD698" s="11"/>
      <c r="CI698" s="11"/>
      <c r="CJ698" s="11"/>
      <c r="CK698" s="11"/>
      <c r="CL698" s="11"/>
      <c r="CM698" s="11"/>
      <c r="CN698" s="11"/>
      <c r="CO698" s="11"/>
      <c r="CP698" s="11"/>
      <c r="CQ698" s="11"/>
      <c r="CR698" s="11"/>
      <c r="CS698" s="11"/>
      <c r="CT698" s="11"/>
      <c r="CU698" s="11"/>
      <c r="CV698" s="11"/>
      <c r="CW698" s="11"/>
      <c r="CX698" s="11"/>
      <c r="CY698" s="11"/>
      <c r="CZ698" s="11"/>
      <c r="DA698" s="11"/>
      <c r="DB698" s="11"/>
      <c r="DC698" s="11"/>
      <c r="DD698" s="11"/>
      <c r="DE698" s="11"/>
      <c r="DF698" s="11"/>
      <c r="DG698" s="11"/>
      <c r="DH698" s="11"/>
      <c r="DI698" s="11"/>
      <c r="DJ698" s="11"/>
      <c r="DK698" s="11"/>
    </row>
    <row r="699" spans="16:115" ht="15" customHeight="1" x14ac:dyDescent="0.25"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  <c r="BS699" s="11"/>
      <c r="BT699" s="11"/>
      <c r="BU699" s="11"/>
      <c r="BV699" s="11"/>
      <c r="BW699" s="11"/>
      <c r="BX699" s="11"/>
      <c r="BY699" s="11"/>
      <c r="BZ699" s="11"/>
      <c r="CA699" s="11"/>
      <c r="CB699" s="11"/>
      <c r="CC699" s="11"/>
      <c r="CD699" s="11"/>
      <c r="CI699" s="11"/>
      <c r="CJ699" s="11"/>
      <c r="CK699" s="11"/>
      <c r="CL699" s="11"/>
      <c r="CM699" s="11"/>
      <c r="CN699" s="11"/>
      <c r="CO699" s="11"/>
      <c r="CP699" s="11"/>
      <c r="CQ699" s="11"/>
      <c r="CR699" s="11"/>
      <c r="CS699" s="11"/>
      <c r="CT699" s="11"/>
      <c r="CU699" s="11"/>
      <c r="CV699" s="11"/>
      <c r="CW699" s="11"/>
      <c r="CX699" s="11"/>
      <c r="CY699" s="11"/>
      <c r="CZ699" s="11"/>
      <c r="DA699" s="11"/>
      <c r="DB699" s="11"/>
      <c r="DC699" s="11"/>
      <c r="DD699" s="11"/>
      <c r="DE699" s="11"/>
      <c r="DF699" s="11"/>
      <c r="DG699" s="11"/>
      <c r="DH699" s="11"/>
      <c r="DI699" s="11"/>
      <c r="DJ699" s="11"/>
      <c r="DK699" s="11"/>
    </row>
    <row r="700" spans="16:115" ht="15" customHeight="1" x14ac:dyDescent="0.25"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  <c r="BS700" s="11"/>
      <c r="BT700" s="11"/>
      <c r="BU700" s="11"/>
      <c r="BV700" s="11"/>
      <c r="BW700" s="11"/>
      <c r="BX700" s="11"/>
      <c r="BY700" s="11"/>
      <c r="BZ700" s="11"/>
      <c r="CA700" s="11"/>
      <c r="CB700" s="11"/>
      <c r="CC700" s="11"/>
      <c r="CD700" s="11"/>
      <c r="CI700" s="11"/>
      <c r="CJ700" s="11"/>
      <c r="CK700" s="11"/>
      <c r="CL700" s="11"/>
      <c r="CM700" s="11"/>
      <c r="CN700" s="11"/>
      <c r="CO700" s="11"/>
      <c r="CP700" s="11"/>
      <c r="CQ700" s="11"/>
      <c r="CR700" s="11"/>
      <c r="CS700" s="11"/>
      <c r="CT700" s="11"/>
      <c r="CU700" s="11"/>
      <c r="CV700" s="11"/>
      <c r="CW700" s="11"/>
      <c r="CX700" s="11"/>
      <c r="CY700" s="11"/>
      <c r="CZ700" s="11"/>
      <c r="DA700" s="11"/>
      <c r="DB700" s="11"/>
      <c r="DC700" s="11"/>
      <c r="DD700" s="11"/>
      <c r="DE700" s="11"/>
      <c r="DF700" s="11"/>
      <c r="DG700" s="11"/>
      <c r="DH700" s="11"/>
      <c r="DI700" s="11"/>
      <c r="DJ700" s="11"/>
      <c r="DK700" s="11"/>
    </row>
    <row r="701" spans="16:115" ht="15" customHeight="1" x14ac:dyDescent="0.25"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  <c r="BS701" s="11"/>
      <c r="BT701" s="11"/>
      <c r="BU701" s="11"/>
      <c r="BV701" s="11"/>
      <c r="BW701" s="11"/>
      <c r="BX701" s="11"/>
      <c r="BY701" s="11"/>
      <c r="BZ701" s="11"/>
      <c r="CA701" s="11"/>
      <c r="CB701" s="11"/>
      <c r="CC701" s="11"/>
      <c r="CD701" s="11"/>
      <c r="CI701" s="11"/>
      <c r="CJ701" s="11"/>
      <c r="CK701" s="11"/>
      <c r="CL701" s="11"/>
      <c r="CM701" s="11"/>
      <c r="CN701" s="11"/>
      <c r="CO701" s="11"/>
      <c r="CP701" s="11"/>
      <c r="CQ701" s="11"/>
      <c r="CR701" s="11"/>
      <c r="CS701" s="11"/>
      <c r="CT701" s="11"/>
      <c r="CU701" s="11"/>
      <c r="CV701" s="11"/>
      <c r="CW701" s="11"/>
      <c r="CX701" s="11"/>
      <c r="CY701" s="11"/>
      <c r="CZ701" s="11"/>
      <c r="DA701" s="11"/>
      <c r="DB701" s="11"/>
      <c r="DC701" s="11"/>
      <c r="DD701" s="11"/>
      <c r="DE701" s="11"/>
      <c r="DF701" s="11"/>
      <c r="DG701" s="11"/>
      <c r="DH701" s="11"/>
      <c r="DI701" s="11"/>
      <c r="DJ701" s="11"/>
      <c r="DK701" s="11"/>
    </row>
    <row r="702" spans="16:115" ht="15" customHeight="1" x14ac:dyDescent="0.25"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  <c r="BS702" s="11"/>
      <c r="BT702" s="11"/>
      <c r="BU702" s="11"/>
      <c r="BV702" s="11"/>
      <c r="BW702" s="11"/>
      <c r="BX702" s="11"/>
      <c r="BY702" s="11"/>
      <c r="BZ702" s="11"/>
      <c r="CA702" s="11"/>
      <c r="CB702" s="11"/>
      <c r="CC702" s="11"/>
      <c r="CD702" s="11"/>
      <c r="CI702" s="11"/>
      <c r="CJ702" s="11"/>
      <c r="CK702" s="11"/>
      <c r="CL702" s="11"/>
      <c r="CM702" s="11"/>
      <c r="CN702" s="11"/>
      <c r="CO702" s="11"/>
      <c r="CP702" s="11"/>
      <c r="CQ702" s="11"/>
      <c r="CR702" s="11"/>
      <c r="CS702" s="11"/>
      <c r="CT702" s="11"/>
      <c r="CU702" s="11"/>
      <c r="CV702" s="11"/>
      <c r="CW702" s="11"/>
      <c r="CX702" s="11"/>
      <c r="CY702" s="11"/>
      <c r="CZ702" s="11"/>
      <c r="DA702" s="11"/>
      <c r="DB702" s="11"/>
      <c r="DC702" s="11"/>
      <c r="DD702" s="11"/>
      <c r="DE702" s="11"/>
      <c r="DF702" s="11"/>
      <c r="DG702" s="11"/>
      <c r="DH702" s="11"/>
      <c r="DI702" s="11"/>
      <c r="DJ702" s="11"/>
      <c r="DK702" s="11"/>
    </row>
    <row r="703" spans="16:115" ht="15" customHeight="1" x14ac:dyDescent="0.25"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  <c r="BS703" s="11"/>
      <c r="BT703" s="11"/>
      <c r="BU703" s="11"/>
      <c r="BV703" s="11"/>
      <c r="BW703" s="11"/>
      <c r="BX703" s="11"/>
      <c r="BY703" s="11"/>
      <c r="BZ703" s="11"/>
      <c r="CA703" s="11"/>
      <c r="CB703" s="11"/>
      <c r="CC703" s="11"/>
      <c r="CD703" s="11"/>
      <c r="CI703" s="11"/>
      <c r="CJ703" s="11"/>
      <c r="CK703" s="11"/>
      <c r="CL703" s="11"/>
      <c r="CM703" s="11"/>
      <c r="CN703" s="11"/>
      <c r="CO703" s="11"/>
      <c r="CP703" s="11"/>
      <c r="CQ703" s="11"/>
      <c r="CR703" s="11"/>
      <c r="CS703" s="11"/>
      <c r="CT703" s="11"/>
      <c r="CU703" s="11"/>
      <c r="CV703" s="11"/>
      <c r="CW703" s="11"/>
      <c r="CX703" s="11"/>
      <c r="CY703" s="11"/>
      <c r="CZ703" s="11"/>
      <c r="DA703" s="11"/>
      <c r="DB703" s="11"/>
      <c r="DC703" s="11"/>
      <c r="DD703" s="11"/>
      <c r="DE703" s="11"/>
      <c r="DF703" s="11"/>
      <c r="DG703" s="11"/>
      <c r="DH703" s="11"/>
      <c r="DI703" s="11"/>
      <c r="DJ703" s="11"/>
      <c r="DK703" s="11"/>
    </row>
    <row r="704" spans="16:115" ht="15" customHeight="1" x14ac:dyDescent="0.25"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1"/>
      <c r="BW704" s="11"/>
      <c r="BX704" s="11"/>
      <c r="BY704" s="11"/>
      <c r="BZ704" s="11"/>
      <c r="CA704" s="11"/>
      <c r="CB704" s="11"/>
      <c r="CC704" s="11"/>
      <c r="CD704" s="11"/>
      <c r="CI704" s="11"/>
      <c r="CJ704" s="11"/>
      <c r="CK704" s="11"/>
      <c r="CL704" s="11"/>
      <c r="CM704" s="11"/>
      <c r="CN704" s="11"/>
      <c r="CO704" s="11"/>
      <c r="CP704" s="11"/>
      <c r="CQ704" s="11"/>
      <c r="CR704" s="11"/>
      <c r="CS704" s="11"/>
      <c r="CT704" s="11"/>
      <c r="CU704" s="11"/>
      <c r="CV704" s="11"/>
      <c r="CW704" s="11"/>
      <c r="CX704" s="11"/>
      <c r="CY704" s="11"/>
      <c r="CZ704" s="11"/>
      <c r="DA704" s="11"/>
      <c r="DB704" s="11"/>
      <c r="DC704" s="11"/>
      <c r="DD704" s="11"/>
      <c r="DE704" s="11"/>
      <c r="DF704" s="11"/>
      <c r="DG704" s="11"/>
      <c r="DH704" s="11"/>
      <c r="DI704" s="11"/>
      <c r="DJ704" s="11"/>
      <c r="DK704" s="11"/>
    </row>
    <row r="705" spans="16:115" ht="15" customHeight="1" x14ac:dyDescent="0.25"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  <c r="BS705" s="11"/>
      <c r="BT705" s="11"/>
      <c r="BU705" s="11"/>
      <c r="BV705" s="11"/>
      <c r="BW705" s="11"/>
      <c r="BX705" s="11"/>
      <c r="BY705" s="11"/>
      <c r="BZ705" s="11"/>
      <c r="CA705" s="11"/>
      <c r="CB705" s="11"/>
      <c r="CC705" s="11"/>
      <c r="CD705" s="11"/>
      <c r="CI705" s="11"/>
      <c r="CJ705" s="11"/>
      <c r="CK705" s="11"/>
      <c r="CL705" s="11"/>
      <c r="CM705" s="11"/>
      <c r="CN705" s="11"/>
      <c r="CO705" s="11"/>
      <c r="CP705" s="11"/>
      <c r="CQ705" s="11"/>
      <c r="CR705" s="11"/>
      <c r="CS705" s="11"/>
      <c r="CT705" s="11"/>
      <c r="CU705" s="11"/>
      <c r="CV705" s="11"/>
      <c r="CW705" s="11"/>
      <c r="CX705" s="11"/>
      <c r="CY705" s="11"/>
      <c r="CZ705" s="11"/>
      <c r="DA705" s="11"/>
      <c r="DB705" s="11"/>
      <c r="DC705" s="11"/>
      <c r="DD705" s="11"/>
      <c r="DE705" s="11"/>
      <c r="DF705" s="11"/>
      <c r="DG705" s="11"/>
      <c r="DH705" s="11"/>
      <c r="DI705" s="11"/>
      <c r="DJ705" s="11"/>
      <c r="DK705" s="11"/>
    </row>
    <row r="706" spans="16:115" ht="15" customHeight="1" x14ac:dyDescent="0.25"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  <c r="BS706" s="11"/>
      <c r="BT706" s="11"/>
      <c r="BU706" s="11"/>
      <c r="BV706" s="11"/>
      <c r="BW706" s="11"/>
      <c r="BX706" s="11"/>
      <c r="BY706" s="11"/>
      <c r="BZ706" s="11"/>
      <c r="CA706" s="11"/>
      <c r="CB706" s="11"/>
      <c r="CC706" s="11"/>
      <c r="CD706" s="11"/>
      <c r="CI706" s="11"/>
      <c r="CJ706" s="11"/>
      <c r="CK706" s="11"/>
      <c r="CL706" s="11"/>
      <c r="CM706" s="11"/>
      <c r="CN706" s="11"/>
      <c r="CO706" s="11"/>
      <c r="CP706" s="11"/>
      <c r="CQ706" s="11"/>
      <c r="CR706" s="11"/>
      <c r="CS706" s="11"/>
      <c r="CT706" s="11"/>
      <c r="CU706" s="11"/>
      <c r="CV706" s="11"/>
      <c r="CW706" s="11"/>
      <c r="CX706" s="11"/>
      <c r="CY706" s="11"/>
      <c r="CZ706" s="11"/>
      <c r="DA706" s="11"/>
      <c r="DB706" s="11"/>
      <c r="DC706" s="11"/>
      <c r="DD706" s="11"/>
      <c r="DE706" s="11"/>
      <c r="DF706" s="11"/>
      <c r="DG706" s="11"/>
      <c r="DH706" s="11"/>
      <c r="DI706" s="11"/>
      <c r="DJ706" s="11"/>
      <c r="DK706" s="11"/>
    </row>
    <row r="707" spans="16:115" ht="15" customHeight="1" x14ac:dyDescent="0.25"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  <c r="BS707" s="11"/>
      <c r="BT707" s="11"/>
      <c r="BU707" s="11"/>
      <c r="BV707" s="11"/>
      <c r="BW707" s="11"/>
      <c r="BX707" s="11"/>
      <c r="BY707" s="11"/>
      <c r="BZ707" s="11"/>
      <c r="CA707" s="11"/>
      <c r="CB707" s="11"/>
      <c r="CC707" s="11"/>
      <c r="CD707" s="11"/>
      <c r="CI707" s="11"/>
      <c r="CJ707" s="11"/>
      <c r="CK707" s="11"/>
      <c r="CL707" s="11"/>
      <c r="CM707" s="11"/>
      <c r="CN707" s="11"/>
      <c r="CO707" s="11"/>
      <c r="CP707" s="11"/>
      <c r="CQ707" s="11"/>
      <c r="CR707" s="11"/>
      <c r="CS707" s="11"/>
      <c r="CT707" s="11"/>
      <c r="CU707" s="11"/>
      <c r="CV707" s="11"/>
      <c r="CW707" s="11"/>
      <c r="CX707" s="11"/>
      <c r="CY707" s="11"/>
      <c r="CZ707" s="11"/>
      <c r="DA707" s="11"/>
      <c r="DB707" s="11"/>
      <c r="DC707" s="11"/>
      <c r="DD707" s="11"/>
      <c r="DE707" s="11"/>
      <c r="DF707" s="11"/>
      <c r="DG707" s="11"/>
      <c r="DH707" s="11"/>
      <c r="DI707" s="11"/>
      <c r="DJ707" s="11"/>
      <c r="DK707" s="11"/>
    </row>
    <row r="708" spans="16:115" ht="15" customHeight="1" x14ac:dyDescent="0.25"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  <c r="BS708" s="11"/>
      <c r="BT708" s="11"/>
      <c r="BU708" s="11"/>
      <c r="BV708" s="11"/>
      <c r="BW708" s="11"/>
      <c r="BX708" s="11"/>
      <c r="BY708" s="11"/>
      <c r="BZ708" s="11"/>
      <c r="CA708" s="11"/>
      <c r="CB708" s="11"/>
      <c r="CC708" s="11"/>
      <c r="CD708" s="11"/>
      <c r="CI708" s="11"/>
      <c r="CJ708" s="11"/>
      <c r="CK708" s="11"/>
      <c r="CL708" s="11"/>
      <c r="CM708" s="11"/>
      <c r="CN708" s="11"/>
      <c r="CO708" s="11"/>
      <c r="CP708" s="11"/>
      <c r="CQ708" s="11"/>
      <c r="CR708" s="11"/>
      <c r="CS708" s="11"/>
      <c r="CT708" s="11"/>
      <c r="CU708" s="11"/>
      <c r="CV708" s="11"/>
      <c r="CW708" s="11"/>
      <c r="CX708" s="11"/>
      <c r="CY708" s="11"/>
      <c r="CZ708" s="11"/>
      <c r="DA708" s="11"/>
      <c r="DB708" s="11"/>
      <c r="DC708" s="11"/>
      <c r="DD708" s="11"/>
      <c r="DE708" s="11"/>
      <c r="DF708" s="11"/>
      <c r="DG708" s="11"/>
      <c r="DH708" s="11"/>
      <c r="DI708" s="11"/>
      <c r="DJ708" s="11"/>
      <c r="DK708" s="11"/>
    </row>
    <row r="709" spans="16:115" ht="15" customHeight="1" x14ac:dyDescent="0.25"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  <c r="BS709" s="11"/>
      <c r="BT709" s="11"/>
      <c r="BU709" s="11"/>
      <c r="BV709" s="11"/>
      <c r="BW709" s="11"/>
      <c r="BX709" s="11"/>
      <c r="BY709" s="11"/>
      <c r="BZ709" s="11"/>
      <c r="CA709" s="11"/>
      <c r="CB709" s="11"/>
      <c r="CC709" s="11"/>
      <c r="CD709" s="11"/>
      <c r="CI709" s="11"/>
      <c r="CJ709" s="11"/>
      <c r="CK709" s="11"/>
      <c r="CL709" s="11"/>
      <c r="CM709" s="11"/>
      <c r="CN709" s="11"/>
      <c r="CO709" s="11"/>
      <c r="CP709" s="11"/>
      <c r="CQ709" s="11"/>
      <c r="CR709" s="11"/>
      <c r="CS709" s="11"/>
      <c r="CT709" s="11"/>
      <c r="CU709" s="11"/>
      <c r="CV709" s="11"/>
      <c r="CW709" s="11"/>
      <c r="CX709" s="11"/>
      <c r="CY709" s="11"/>
      <c r="CZ709" s="11"/>
      <c r="DA709" s="11"/>
      <c r="DB709" s="11"/>
      <c r="DC709" s="11"/>
      <c r="DD709" s="11"/>
      <c r="DE709" s="11"/>
      <c r="DF709" s="11"/>
      <c r="DG709" s="11"/>
      <c r="DH709" s="11"/>
      <c r="DI709" s="11"/>
      <c r="DJ709" s="11"/>
      <c r="DK709" s="11"/>
    </row>
    <row r="710" spans="16:115" ht="15" customHeight="1" x14ac:dyDescent="0.25"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  <c r="BS710" s="11"/>
      <c r="BT710" s="11"/>
      <c r="BU710" s="11"/>
      <c r="BV710" s="11"/>
      <c r="BW710" s="11"/>
      <c r="BX710" s="11"/>
      <c r="BY710" s="11"/>
      <c r="BZ710" s="11"/>
      <c r="CA710" s="11"/>
      <c r="CB710" s="11"/>
      <c r="CC710" s="11"/>
      <c r="CD710" s="11"/>
      <c r="CI710" s="11"/>
      <c r="CJ710" s="11"/>
      <c r="CK710" s="11"/>
      <c r="CL710" s="11"/>
      <c r="CM710" s="11"/>
      <c r="CN710" s="11"/>
      <c r="CO710" s="11"/>
      <c r="CP710" s="11"/>
      <c r="CQ710" s="11"/>
      <c r="CR710" s="11"/>
      <c r="CS710" s="11"/>
      <c r="CT710" s="11"/>
      <c r="CU710" s="11"/>
      <c r="CV710" s="11"/>
      <c r="CW710" s="11"/>
      <c r="CX710" s="11"/>
      <c r="CY710" s="11"/>
      <c r="CZ710" s="11"/>
      <c r="DA710" s="11"/>
      <c r="DB710" s="11"/>
      <c r="DC710" s="11"/>
      <c r="DD710" s="11"/>
      <c r="DE710" s="11"/>
      <c r="DF710" s="11"/>
      <c r="DG710" s="11"/>
      <c r="DH710" s="11"/>
      <c r="DI710" s="11"/>
      <c r="DJ710" s="11"/>
      <c r="DK710" s="11"/>
    </row>
    <row r="711" spans="16:115" ht="15" customHeight="1" x14ac:dyDescent="0.25"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  <c r="BS711" s="11"/>
      <c r="BT711" s="11"/>
      <c r="BU711" s="11"/>
      <c r="BV711" s="11"/>
      <c r="BW711" s="11"/>
      <c r="BX711" s="11"/>
      <c r="BY711" s="11"/>
      <c r="BZ711" s="11"/>
      <c r="CA711" s="11"/>
      <c r="CB711" s="11"/>
      <c r="CC711" s="11"/>
      <c r="CD711" s="11"/>
      <c r="CI711" s="11"/>
      <c r="CJ711" s="11"/>
      <c r="CK711" s="11"/>
      <c r="CL711" s="11"/>
      <c r="CM711" s="11"/>
      <c r="CN711" s="11"/>
      <c r="CO711" s="11"/>
      <c r="CP711" s="11"/>
      <c r="CQ711" s="11"/>
      <c r="CR711" s="11"/>
      <c r="CS711" s="11"/>
      <c r="CT711" s="11"/>
      <c r="CU711" s="11"/>
      <c r="CV711" s="11"/>
      <c r="CW711" s="11"/>
      <c r="CX711" s="11"/>
      <c r="CY711" s="11"/>
      <c r="CZ711" s="11"/>
      <c r="DA711" s="11"/>
      <c r="DB711" s="11"/>
      <c r="DC711" s="11"/>
      <c r="DD711" s="11"/>
      <c r="DE711" s="11"/>
      <c r="DF711" s="11"/>
      <c r="DG711" s="11"/>
      <c r="DH711" s="11"/>
      <c r="DI711" s="11"/>
      <c r="DJ711" s="11"/>
      <c r="DK711" s="11"/>
    </row>
    <row r="712" spans="16:115" ht="15" customHeight="1" x14ac:dyDescent="0.25"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  <c r="BS712" s="11"/>
      <c r="BT712" s="11"/>
      <c r="BU712" s="11"/>
      <c r="BV712" s="11"/>
      <c r="BW712" s="11"/>
      <c r="BX712" s="11"/>
      <c r="BY712" s="11"/>
      <c r="BZ712" s="11"/>
      <c r="CA712" s="11"/>
      <c r="CB712" s="11"/>
      <c r="CC712" s="11"/>
      <c r="CD712" s="11"/>
      <c r="CI712" s="11"/>
      <c r="CJ712" s="11"/>
      <c r="CK712" s="11"/>
      <c r="CL712" s="11"/>
      <c r="CM712" s="11"/>
      <c r="CN712" s="11"/>
      <c r="CO712" s="11"/>
      <c r="CP712" s="11"/>
      <c r="CQ712" s="11"/>
      <c r="CR712" s="11"/>
      <c r="CS712" s="11"/>
      <c r="CT712" s="11"/>
      <c r="CU712" s="11"/>
      <c r="CV712" s="11"/>
      <c r="CW712" s="11"/>
      <c r="CX712" s="11"/>
      <c r="CY712" s="11"/>
      <c r="CZ712" s="11"/>
      <c r="DA712" s="11"/>
      <c r="DB712" s="11"/>
      <c r="DC712" s="11"/>
      <c r="DD712" s="11"/>
      <c r="DE712" s="11"/>
      <c r="DF712" s="11"/>
      <c r="DG712" s="11"/>
      <c r="DH712" s="11"/>
      <c r="DI712" s="11"/>
      <c r="DJ712" s="11"/>
      <c r="DK712" s="11"/>
    </row>
    <row r="713" spans="16:115" ht="15" customHeight="1" x14ac:dyDescent="0.25"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  <c r="BS713" s="11"/>
      <c r="BT713" s="11"/>
      <c r="BU713" s="11"/>
      <c r="BV713" s="11"/>
      <c r="BW713" s="11"/>
      <c r="BX713" s="11"/>
      <c r="BY713" s="11"/>
      <c r="BZ713" s="11"/>
      <c r="CA713" s="11"/>
      <c r="CB713" s="11"/>
      <c r="CC713" s="11"/>
      <c r="CD713" s="11"/>
      <c r="CI713" s="11"/>
      <c r="CJ713" s="11"/>
      <c r="CK713" s="11"/>
      <c r="CL713" s="11"/>
      <c r="CM713" s="11"/>
      <c r="CN713" s="11"/>
      <c r="CO713" s="11"/>
      <c r="CP713" s="11"/>
      <c r="CQ713" s="11"/>
      <c r="CR713" s="11"/>
      <c r="CS713" s="11"/>
      <c r="CT713" s="11"/>
      <c r="CU713" s="11"/>
      <c r="CV713" s="11"/>
      <c r="CW713" s="11"/>
      <c r="CX713" s="11"/>
      <c r="CY713" s="11"/>
      <c r="CZ713" s="11"/>
      <c r="DA713" s="11"/>
      <c r="DB713" s="11"/>
      <c r="DC713" s="11"/>
      <c r="DD713" s="11"/>
      <c r="DE713" s="11"/>
      <c r="DF713" s="11"/>
      <c r="DG713" s="11"/>
      <c r="DH713" s="11"/>
      <c r="DI713" s="11"/>
      <c r="DJ713" s="11"/>
      <c r="DK713" s="11"/>
    </row>
    <row r="714" spans="16:115" ht="15" customHeight="1" x14ac:dyDescent="0.25"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  <c r="BS714" s="11"/>
      <c r="BT714" s="11"/>
      <c r="BU714" s="11"/>
      <c r="BV714" s="11"/>
      <c r="BW714" s="11"/>
      <c r="BX714" s="11"/>
      <c r="BY714" s="11"/>
      <c r="BZ714" s="11"/>
      <c r="CA714" s="11"/>
      <c r="CB714" s="11"/>
      <c r="CC714" s="11"/>
      <c r="CD714" s="11"/>
      <c r="CI714" s="11"/>
      <c r="CJ714" s="11"/>
      <c r="CK714" s="11"/>
      <c r="CL714" s="11"/>
      <c r="CM714" s="11"/>
      <c r="CN714" s="11"/>
      <c r="CO714" s="11"/>
      <c r="CP714" s="11"/>
      <c r="CQ714" s="11"/>
      <c r="CR714" s="11"/>
      <c r="CS714" s="11"/>
      <c r="CT714" s="11"/>
      <c r="CU714" s="11"/>
      <c r="CV714" s="11"/>
      <c r="CW714" s="11"/>
      <c r="CX714" s="11"/>
      <c r="CY714" s="11"/>
      <c r="CZ714" s="11"/>
      <c r="DA714" s="11"/>
      <c r="DB714" s="11"/>
      <c r="DC714" s="11"/>
      <c r="DD714" s="11"/>
      <c r="DE714" s="11"/>
      <c r="DF714" s="11"/>
      <c r="DG714" s="11"/>
      <c r="DH714" s="11"/>
      <c r="DI714" s="11"/>
      <c r="DJ714" s="11"/>
      <c r="DK714" s="11"/>
    </row>
    <row r="715" spans="16:115" ht="15" customHeight="1" x14ac:dyDescent="0.25"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  <c r="BS715" s="11"/>
      <c r="BT715" s="11"/>
      <c r="BU715" s="11"/>
      <c r="BV715" s="11"/>
      <c r="BW715" s="11"/>
      <c r="BX715" s="11"/>
      <c r="BY715" s="11"/>
      <c r="BZ715" s="11"/>
      <c r="CA715" s="11"/>
      <c r="CB715" s="11"/>
      <c r="CC715" s="11"/>
      <c r="CD715" s="11"/>
      <c r="CI715" s="11"/>
      <c r="CJ715" s="11"/>
      <c r="CK715" s="11"/>
      <c r="CL715" s="11"/>
      <c r="CM715" s="11"/>
      <c r="CN715" s="11"/>
      <c r="CO715" s="11"/>
      <c r="CP715" s="11"/>
      <c r="CQ715" s="11"/>
      <c r="CR715" s="11"/>
      <c r="CS715" s="11"/>
      <c r="CT715" s="11"/>
      <c r="CU715" s="11"/>
      <c r="CV715" s="11"/>
      <c r="CW715" s="11"/>
      <c r="CX715" s="11"/>
      <c r="CY715" s="11"/>
      <c r="CZ715" s="11"/>
      <c r="DA715" s="11"/>
      <c r="DB715" s="11"/>
      <c r="DC715" s="11"/>
      <c r="DD715" s="11"/>
      <c r="DE715" s="11"/>
      <c r="DF715" s="11"/>
      <c r="DG715" s="11"/>
      <c r="DH715" s="11"/>
      <c r="DI715" s="11"/>
      <c r="DJ715" s="11"/>
      <c r="DK715" s="11"/>
    </row>
    <row r="716" spans="16:115" ht="15" customHeight="1" x14ac:dyDescent="0.25"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  <c r="BS716" s="11"/>
      <c r="BT716" s="11"/>
      <c r="BU716" s="11"/>
      <c r="BV716" s="11"/>
      <c r="BW716" s="11"/>
      <c r="BX716" s="11"/>
      <c r="BY716" s="11"/>
      <c r="BZ716" s="11"/>
      <c r="CA716" s="11"/>
      <c r="CB716" s="11"/>
      <c r="CC716" s="11"/>
      <c r="CD716" s="11"/>
      <c r="CI716" s="11"/>
      <c r="CJ716" s="11"/>
      <c r="CK716" s="11"/>
      <c r="CL716" s="11"/>
      <c r="CM716" s="11"/>
      <c r="CN716" s="11"/>
      <c r="CO716" s="11"/>
      <c r="CP716" s="11"/>
      <c r="CQ716" s="11"/>
      <c r="CR716" s="11"/>
      <c r="CS716" s="11"/>
      <c r="CT716" s="11"/>
      <c r="CU716" s="11"/>
      <c r="CV716" s="11"/>
      <c r="CW716" s="11"/>
      <c r="CX716" s="11"/>
      <c r="CY716" s="11"/>
      <c r="CZ716" s="11"/>
      <c r="DA716" s="11"/>
      <c r="DB716" s="11"/>
      <c r="DC716" s="11"/>
      <c r="DD716" s="11"/>
      <c r="DE716" s="11"/>
      <c r="DF716" s="11"/>
      <c r="DG716" s="11"/>
      <c r="DH716" s="11"/>
      <c r="DI716" s="11"/>
      <c r="DJ716" s="11"/>
      <c r="DK716" s="11"/>
    </row>
    <row r="717" spans="16:115" ht="15" customHeight="1" x14ac:dyDescent="0.25"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  <c r="BS717" s="11"/>
      <c r="BT717" s="11"/>
      <c r="BU717" s="11"/>
      <c r="BV717" s="11"/>
      <c r="BW717" s="11"/>
      <c r="BX717" s="11"/>
      <c r="BY717" s="11"/>
      <c r="BZ717" s="11"/>
      <c r="CA717" s="11"/>
      <c r="CB717" s="11"/>
      <c r="CC717" s="11"/>
      <c r="CD717" s="11"/>
      <c r="CI717" s="11"/>
      <c r="CJ717" s="11"/>
      <c r="CK717" s="11"/>
      <c r="CL717" s="11"/>
      <c r="CM717" s="11"/>
      <c r="CN717" s="11"/>
      <c r="CO717" s="11"/>
      <c r="CP717" s="11"/>
      <c r="CQ717" s="11"/>
      <c r="CR717" s="11"/>
      <c r="CS717" s="11"/>
      <c r="CT717" s="11"/>
      <c r="CU717" s="11"/>
      <c r="CV717" s="11"/>
      <c r="CW717" s="11"/>
      <c r="CX717" s="11"/>
      <c r="CY717" s="11"/>
      <c r="CZ717" s="11"/>
      <c r="DA717" s="11"/>
      <c r="DB717" s="11"/>
      <c r="DC717" s="11"/>
      <c r="DD717" s="11"/>
      <c r="DE717" s="11"/>
      <c r="DF717" s="11"/>
      <c r="DG717" s="11"/>
      <c r="DH717" s="11"/>
      <c r="DI717" s="11"/>
      <c r="DJ717" s="11"/>
      <c r="DK717" s="11"/>
    </row>
    <row r="718" spans="16:115" ht="15" customHeight="1" x14ac:dyDescent="0.25"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  <c r="BS718" s="11"/>
      <c r="BT718" s="11"/>
      <c r="BU718" s="11"/>
      <c r="BV718" s="11"/>
      <c r="BW718" s="11"/>
      <c r="BX718" s="11"/>
      <c r="BY718" s="11"/>
      <c r="BZ718" s="11"/>
      <c r="CA718" s="11"/>
      <c r="CB718" s="11"/>
      <c r="CC718" s="11"/>
      <c r="CD718" s="11"/>
      <c r="CI718" s="11"/>
      <c r="CJ718" s="11"/>
      <c r="CK718" s="11"/>
      <c r="CL718" s="11"/>
      <c r="CM718" s="11"/>
      <c r="CN718" s="11"/>
      <c r="CO718" s="11"/>
      <c r="CP718" s="11"/>
      <c r="CQ718" s="11"/>
      <c r="CR718" s="11"/>
      <c r="CS718" s="11"/>
      <c r="CT718" s="11"/>
      <c r="CU718" s="11"/>
      <c r="CV718" s="11"/>
      <c r="CW718" s="11"/>
      <c r="CX718" s="11"/>
      <c r="CY718" s="11"/>
      <c r="CZ718" s="11"/>
      <c r="DA718" s="11"/>
      <c r="DB718" s="11"/>
      <c r="DC718" s="11"/>
      <c r="DD718" s="11"/>
      <c r="DE718" s="11"/>
      <c r="DF718" s="11"/>
      <c r="DG718" s="11"/>
      <c r="DH718" s="11"/>
      <c r="DI718" s="11"/>
      <c r="DJ718" s="11"/>
      <c r="DK718" s="11"/>
    </row>
    <row r="719" spans="16:115" ht="15" customHeight="1" x14ac:dyDescent="0.25"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  <c r="BS719" s="11"/>
      <c r="BT719" s="11"/>
      <c r="BU719" s="11"/>
      <c r="BV719" s="11"/>
      <c r="BW719" s="11"/>
      <c r="BX719" s="11"/>
      <c r="BY719" s="11"/>
      <c r="BZ719" s="11"/>
      <c r="CA719" s="11"/>
      <c r="CB719" s="11"/>
      <c r="CC719" s="11"/>
      <c r="CD719" s="11"/>
      <c r="CI719" s="11"/>
      <c r="CJ719" s="11"/>
      <c r="CK719" s="11"/>
      <c r="CL719" s="11"/>
      <c r="CM719" s="11"/>
      <c r="CN719" s="11"/>
      <c r="CO719" s="11"/>
      <c r="CP719" s="11"/>
      <c r="CQ719" s="11"/>
      <c r="CR719" s="11"/>
      <c r="CS719" s="11"/>
      <c r="CT719" s="11"/>
      <c r="CU719" s="11"/>
      <c r="CV719" s="11"/>
      <c r="CW719" s="11"/>
      <c r="CX719" s="11"/>
      <c r="CY719" s="11"/>
      <c r="CZ719" s="11"/>
      <c r="DA719" s="11"/>
      <c r="DB719" s="11"/>
      <c r="DC719" s="11"/>
      <c r="DD719" s="11"/>
      <c r="DE719" s="11"/>
      <c r="DF719" s="11"/>
      <c r="DG719" s="11"/>
      <c r="DH719" s="11"/>
      <c r="DI719" s="11"/>
      <c r="DJ719" s="11"/>
      <c r="DK719" s="11"/>
    </row>
    <row r="720" spans="16:115" ht="15" customHeight="1" x14ac:dyDescent="0.25"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  <c r="BS720" s="11"/>
      <c r="BT720" s="11"/>
      <c r="BU720" s="11"/>
      <c r="BV720" s="11"/>
      <c r="BW720" s="11"/>
      <c r="BX720" s="11"/>
      <c r="BY720" s="11"/>
      <c r="BZ720" s="11"/>
      <c r="CA720" s="11"/>
      <c r="CB720" s="11"/>
      <c r="CC720" s="11"/>
      <c r="CD720" s="11"/>
      <c r="CI720" s="11"/>
      <c r="CJ720" s="11"/>
      <c r="CK720" s="11"/>
      <c r="CL720" s="11"/>
      <c r="CM720" s="11"/>
      <c r="CN720" s="11"/>
      <c r="CO720" s="11"/>
      <c r="CP720" s="11"/>
      <c r="CQ720" s="11"/>
      <c r="CR720" s="11"/>
      <c r="CS720" s="11"/>
      <c r="CT720" s="11"/>
      <c r="CU720" s="11"/>
      <c r="CV720" s="11"/>
      <c r="CW720" s="11"/>
      <c r="CX720" s="11"/>
      <c r="CY720" s="11"/>
      <c r="CZ720" s="11"/>
      <c r="DA720" s="11"/>
      <c r="DB720" s="11"/>
      <c r="DC720" s="11"/>
      <c r="DD720" s="11"/>
      <c r="DE720" s="11"/>
      <c r="DF720" s="11"/>
      <c r="DG720" s="11"/>
      <c r="DH720" s="11"/>
      <c r="DI720" s="11"/>
      <c r="DJ720" s="11"/>
      <c r="DK720" s="11"/>
    </row>
    <row r="721" spans="16:115" ht="15" customHeight="1" x14ac:dyDescent="0.25"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  <c r="BS721" s="11"/>
      <c r="BT721" s="11"/>
      <c r="BU721" s="11"/>
      <c r="BV721" s="11"/>
      <c r="BW721" s="11"/>
      <c r="BX721" s="11"/>
      <c r="BY721" s="11"/>
      <c r="BZ721" s="11"/>
      <c r="CA721" s="11"/>
      <c r="CB721" s="11"/>
      <c r="CC721" s="11"/>
      <c r="CD721" s="11"/>
      <c r="CI721" s="11"/>
      <c r="CJ721" s="11"/>
      <c r="CK721" s="11"/>
      <c r="CL721" s="11"/>
      <c r="CM721" s="11"/>
      <c r="CN721" s="11"/>
      <c r="CO721" s="11"/>
      <c r="CP721" s="11"/>
      <c r="CQ721" s="11"/>
      <c r="CR721" s="11"/>
      <c r="CS721" s="11"/>
      <c r="CT721" s="11"/>
      <c r="CU721" s="11"/>
      <c r="CV721" s="11"/>
      <c r="CW721" s="11"/>
      <c r="CX721" s="11"/>
      <c r="CY721" s="11"/>
      <c r="CZ721" s="11"/>
      <c r="DA721" s="11"/>
      <c r="DB721" s="11"/>
      <c r="DC721" s="11"/>
      <c r="DD721" s="11"/>
      <c r="DE721" s="11"/>
      <c r="DF721" s="11"/>
      <c r="DG721" s="11"/>
      <c r="DH721" s="11"/>
      <c r="DI721" s="11"/>
      <c r="DJ721" s="11"/>
      <c r="DK721" s="11"/>
    </row>
    <row r="722" spans="16:115" ht="15" customHeight="1" x14ac:dyDescent="0.25"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  <c r="BS722" s="11"/>
      <c r="BT722" s="11"/>
      <c r="BU722" s="11"/>
      <c r="BV722" s="11"/>
      <c r="BW722" s="11"/>
      <c r="BX722" s="11"/>
      <c r="BY722" s="11"/>
      <c r="BZ722" s="11"/>
      <c r="CA722" s="11"/>
      <c r="CB722" s="11"/>
      <c r="CC722" s="11"/>
      <c r="CD722" s="11"/>
      <c r="CI722" s="11"/>
      <c r="CJ722" s="11"/>
      <c r="CK722" s="11"/>
      <c r="CL722" s="11"/>
      <c r="CM722" s="11"/>
      <c r="CN722" s="11"/>
      <c r="CO722" s="11"/>
      <c r="CP722" s="11"/>
      <c r="CQ722" s="11"/>
      <c r="CR722" s="11"/>
      <c r="CS722" s="11"/>
      <c r="CT722" s="11"/>
      <c r="CU722" s="11"/>
      <c r="CV722" s="11"/>
      <c r="CW722" s="11"/>
      <c r="CX722" s="11"/>
      <c r="CY722" s="11"/>
      <c r="CZ722" s="11"/>
      <c r="DA722" s="11"/>
      <c r="DB722" s="11"/>
      <c r="DC722" s="11"/>
      <c r="DD722" s="11"/>
      <c r="DE722" s="11"/>
      <c r="DF722" s="11"/>
      <c r="DG722" s="11"/>
      <c r="DH722" s="11"/>
      <c r="DI722" s="11"/>
      <c r="DJ722" s="11"/>
      <c r="DK722" s="11"/>
    </row>
    <row r="723" spans="16:115" ht="15" customHeight="1" x14ac:dyDescent="0.25"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1"/>
      <c r="CC723" s="11"/>
      <c r="CD723" s="11"/>
      <c r="CI723" s="11"/>
      <c r="CJ723" s="11"/>
      <c r="CK723" s="11"/>
      <c r="CL723" s="11"/>
      <c r="CM723" s="11"/>
      <c r="CN723" s="11"/>
      <c r="CO723" s="11"/>
      <c r="CP723" s="11"/>
      <c r="CQ723" s="11"/>
      <c r="CR723" s="11"/>
      <c r="CS723" s="11"/>
      <c r="CT723" s="11"/>
      <c r="CU723" s="11"/>
      <c r="CV723" s="11"/>
      <c r="CW723" s="11"/>
      <c r="CX723" s="11"/>
      <c r="CY723" s="11"/>
      <c r="CZ723" s="11"/>
      <c r="DA723" s="11"/>
      <c r="DB723" s="11"/>
      <c r="DC723" s="11"/>
      <c r="DD723" s="11"/>
      <c r="DE723" s="11"/>
      <c r="DF723" s="11"/>
      <c r="DG723" s="11"/>
      <c r="DH723" s="11"/>
      <c r="DI723" s="11"/>
      <c r="DJ723" s="11"/>
      <c r="DK723" s="11"/>
    </row>
    <row r="724" spans="16:115" ht="15" customHeight="1" x14ac:dyDescent="0.25"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  <c r="BS724" s="11"/>
      <c r="BT724" s="11"/>
      <c r="BU724" s="11"/>
      <c r="BV724" s="11"/>
      <c r="BW724" s="11"/>
      <c r="BX724" s="11"/>
      <c r="BY724" s="11"/>
      <c r="BZ724" s="11"/>
      <c r="CA724" s="11"/>
      <c r="CB724" s="11"/>
      <c r="CC724" s="11"/>
      <c r="CD724" s="11"/>
      <c r="CI724" s="11"/>
      <c r="CJ724" s="11"/>
      <c r="CK724" s="11"/>
      <c r="CL724" s="11"/>
      <c r="CM724" s="11"/>
      <c r="CN724" s="11"/>
      <c r="CO724" s="11"/>
      <c r="CP724" s="11"/>
      <c r="CQ724" s="11"/>
      <c r="CR724" s="11"/>
      <c r="CS724" s="11"/>
      <c r="CT724" s="11"/>
      <c r="CU724" s="11"/>
      <c r="CV724" s="11"/>
      <c r="CW724" s="11"/>
      <c r="CX724" s="11"/>
      <c r="CY724" s="11"/>
      <c r="CZ724" s="11"/>
      <c r="DA724" s="11"/>
      <c r="DB724" s="11"/>
      <c r="DC724" s="11"/>
      <c r="DD724" s="11"/>
      <c r="DE724" s="11"/>
      <c r="DF724" s="11"/>
      <c r="DG724" s="11"/>
      <c r="DH724" s="11"/>
      <c r="DI724" s="11"/>
      <c r="DJ724" s="11"/>
      <c r="DK724" s="11"/>
    </row>
    <row r="725" spans="16:115" ht="15" customHeight="1" x14ac:dyDescent="0.25"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  <c r="BS725" s="11"/>
      <c r="BT725" s="11"/>
      <c r="BU725" s="11"/>
      <c r="BV725" s="11"/>
      <c r="BW725" s="11"/>
      <c r="BX725" s="11"/>
      <c r="BY725" s="11"/>
      <c r="BZ725" s="11"/>
      <c r="CA725" s="11"/>
      <c r="CB725" s="11"/>
      <c r="CC725" s="11"/>
      <c r="CD725" s="11"/>
      <c r="CI725" s="11"/>
      <c r="CJ725" s="11"/>
      <c r="CK725" s="11"/>
      <c r="CL725" s="11"/>
      <c r="CM725" s="11"/>
      <c r="CN725" s="11"/>
      <c r="CO725" s="11"/>
      <c r="CP725" s="11"/>
      <c r="CQ725" s="11"/>
      <c r="CR725" s="11"/>
      <c r="CS725" s="11"/>
      <c r="CT725" s="11"/>
      <c r="CU725" s="11"/>
      <c r="CV725" s="11"/>
      <c r="CW725" s="11"/>
      <c r="CX725" s="11"/>
      <c r="CY725" s="11"/>
      <c r="CZ725" s="11"/>
      <c r="DA725" s="11"/>
      <c r="DB725" s="11"/>
      <c r="DC725" s="11"/>
      <c r="DD725" s="11"/>
      <c r="DE725" s="11"/>
      <c r="DF725" s="11"/>
      <c r="DG725" s="11"/>
      <c r="DH725" s="11"/>
      <c r="DI725" s="11"/>
      <c r="DJ725" s="11"/>
      <c r="DK725" s="11"/>
    </row>
    <row r="726" spans="16:115" ht="15" customHeight="1" x14ac:dyDescent="0.25"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  <c r="BS726" s="11"/>
      <c r="BT726" s="11"/>
      <c r="BU726" s="11"/>
      <c r="BV726" s="11"/>
      <c r="BW726" s="11"/>
      <c r="BX726" s="11"/>
      <c r="BY726" s="11"/>
      <c r="BZ726" s="11"/>
      <c r="CA726" s="11"/>
      <c r="CB726" s="11"/>
      <c r="CC726" s="11"/>
      <c r="CD726" s="11"/>
      <c r="CI726" s="11"/>
      <c r="CJ726" s="11"/>
      <c r="CK726" s="11"/>
      <c r="CL726" s="11"/>
      <c r="CM726" s="11"/>
      <c r="CN726" s="11"/>
      <c r="CO726" s="11"/>
      <c r="CP726" s="11"/>
      <c r="CQ726" s="11"/>
      <c r="CR726" s="11"/>
      <c r="CS726" s="11"/>
      <c r="CT726" s="11"/>
      <c r="CU726" s="11"/>
      <c r="CV726" s="11"/>
      <c r="CW726" s="11"/>
      <c r="CX726" s="11"/>
      <c r="CY726" s="11"/>
      <c r="CZ726" s="11"/>
      <c r="DA726" s="11"/>
      <c r="DB726" s="11"/>
      <c r="DC726" s="11"/>
      <c r="DD726" s="11"/>
      <c r="DE726" s="11"/>
      <c r="DF726" s="11"/>
      <c r="DG726" s="11"/>
      <c r="DH726" s="11"/>
      <c r="DI726" s="11"/>
      <c r="DJ726" s="11"/>
      <c r="DK726" s="11"/>
    </row>
    <row r="727" spans="16:115" ht="15" customHeight="1" x14ac:dyDescent="0.25"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  <c r="BS727" s="11"/>
      <c r="BT727" s="11"/>
      <c r="BU727" s="11"/>
      <c r="BV727" s="11"/>
      <c r="BW727" s="11"/>
      <c r="BX727" s="11"/>
      <c r="BY727" s="11"/>
      <c r="BZ727" s="11"/>
      <c r="CA727" s="11"/>
      <c r="CB727" s="11"/>
      <c r="CC727" s="11"/>
      <c r="CD727" s="11"/>
      <c r="CI727" s="11"/>
      <c r="CJ727" s="11"/>
      <c r="CK727" s="11"/>
      <c r="CL727" s="11"/>
      <c r="CM727" s="11"/>
      <c r="CN727" s="11"/>
      <c r="CO727" s="11"/>
      <c r="CP727" s="11"/>
      <c r="CQ727" s="11"/>
      <c r="CR727" s="11"/>
      <c r="CS727" s="11"/>
      <c r="CT727" s="11"/>
      <c r="CU727" s="11"/>
      <c r="CV727" s="11"/>
      <c r="CW727" s="11"/>
      <c r="CX727" s="11"/>
      <c r="CY727" s="11"/>
      <c r="CZ727" s="11"/>
      <c r="DA727" s="11"/>
      <c r="DB727" s="11"/>
      <c r="DC727" s="11"/>
      <c r="DD727" s="11"/>
      <c r="DE727" s="11"/>
      <c r="DF727" s="11"/>
      <c r="DG727" s="11"/>
      <c r="DH727" s="11"/>
      <c r="DI727" s="11"/>
      <c r="DJ727" s="11"/>
      <c r="DK727" s="11"/>
    </row>
    <row r="728" spans="16:115" ht="15" customHeight="1" x14ac:dyDescent="0.25"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  <c r="BS728" s="11"/>
      <c r="BT728" s="11"/>
      <c r="BU728" s="11"/>
      <c r="BV728" s="11"/>
      <c r="BW728" s="11"/>
      <c r="BX728" s="11"/>
      <c r="BY728" s="11"/>
      <c r="BZ728" s="11"/>
      <c r="CA728" s="11"/>
      <c r="CB728" s="11"/>
      <c r="CC728" s="11"/>
      <c r="CD728" s="11"/>
      <c r="CI728" s="11"/>
      <c r="CJ728" s="11"/>
      <c r="CK728" s="11"/>
      <c r="CL728" s="11"/>
      <c r="CM728" s="11"/>
      <c r="CN728" s="11"/>
      <c r="CO728" s="11"/>
      <c r="CP728" s="11"/>
      <c r="CQ728" s="11"/>
      <c r="CR728" s="11"/>
      <c r="CS728" s="11"/>
      <c r="CT728" s="11"/>
      <c r="CU728" s="11"/>
      <c r="CV728" s="11"/>
      <c r="CW728" s="11"/>
      <c r="CX728" s="11"/>
      <c r="CY728" s="11"/>
      <c r="CZ728" s="11"/>
      <c r="DA728" s="11"/>
      <c r="DB728" s="11"/>
      <c r="DC728" s="11"/>
      <c r="DD728" s="11"/>
      <c r="DE728" s="11"/>
      <c r="DF728" s="11"/>
      <c r="DG728" s="11"/>
      <c r="DH728" s="11"/>
      <c r="DI728" s="11"/>
      <c r="DJ728" s="11"/>
      <c r="DK728" s="11"/>
    </row>
    <row r="729" spans="16:115" ht="15" customHeight="1" x14ac:dyDescent="0.25"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  <c r="BS729" s="11"/>
      <c r="BT729" s="11"/>
      <c r="BU729" s="11"/>
      <c r="BV729" s="11"/>
      <c r="BW729" s="11"/>
      <c r="BX729" s="11"/>
      <c r="BY729" s="11"/>
      <c r="BZ729" s="11"/>
      <c r="CA729" s="11"/>
      <c r="CB729" s="11"/>
      <c r="CC729" s="11"/>
      <c r="CD729" s="11"/>
      <c r="CI729" s="11"/>
      <c r="CJ729" s="11"/>
      <c r="CK729" s="11"/>
      <c r="CL729" s="11"/>
      <c r="CM729" s="11"/>
      <c r="CN729" s="11"/>
      <c r="CO729" s="11"/>
      <c r="CP729" s="11"/>
      <c r="CQ729" s="11"/>
      <c r="CR729" s="11"/>
      <c r="CS729" s="11"/>
      <c r="CT729" s="11"/>
      <c r="CU729" s="11"/>
      <c r="CV729" s="11"/>
      <c r="CW729" s="11"/>
      <c r="CX729" s="11"/>
      <c r="CY729" s="11"/>
      <c r="CZ729" s="11"/>
      <c r="DA729" s="11"/>
      <c r="DB729" s="11"/>
      <c r="DC729" s="11"/>
      <c r="DD729" s="11"/>
      <c r="DE729" s="11"/>
      <c r="DF729" s="11"/>
      <c r="DG729" s="11"/>
      <c r="DH729" s="11"/>
      <c r="DI729" s="11"/>
      <c r="DJ729" s="11"/>
      <c r="DK729" s="11"/>
    </row>
    <row r="730" spans="16:115" ht="15" customHeight="1" x14ac:dyDescent="0.25"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  <c r="BS730" s="11"/>
      <c r="BT730" s="11"/>
      <c r="BU730" s="11"/>
      <c r="BV730" s="11"/>
      <c r="BW730" s="11"/>
      <c r="BX730" s="11"/>
      <c r="BY730" s="11"/>
      <c r="BZ730" s="11"/>
      <c r="CA730" s="11"/>
      <c r="CB730" s="11"/>
      <c r="CC730" s="11"/>
      <c r="CD730" s="11"/>
      <c r="CI730" s="11"/>
      <c r="CJ730" s="11"/>
      <c r="CK730" s="11"/>
      <c r="CL730" s="11"/>
      <c r="CM730" s="11"/>
      <c r="CN730" s="11"/>
      <c r="CO730" s="11"/>
      <c r="CP730" s="11"/>
      <c r="CQ730" s="11"/>
      <c r="CR730" s="11"/>
      <c r="CS730" s="11"/>
      <c r="CT730" s="11"/>
      <c r="CU730" s="11"/>
      <c r="CV730" s="11"/>
      <c r="CW730" s="11"/>
      <c r="CX730" s="11"/>
      <c r="CY730" s="11"/>
      <c r="CZ730" s="11"/>
      <c r="DA730" s="11"/>
      <c r="DB730" s="11"/>
      <c r="DC730" s="11"/>
      <c r="DD730" s="11"/>
      <c r="DE730" s="11"/>
      <c r="DF730" s="11"/>
      <c r="DG730" s="11"/>
      <c r="DH730" s="11"/>
      <c r="DI730" s="11"/>
      <c r="DJ730" s="11"/>
      <c r="DK730" s="11"/>
    </row>
    <row r="731" spans="16:115" ht="15" customHeight="1" x14ac:dyDescent="0.25"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  <c r="BS731" s="11"/>
      <c r="BT731" s="11"/>
      <c r="BU731" s="11"/>
      <c r="BV731" s="11"/>
      <c r="BW731" s="11"/>
      <c r="BX731" s="11"/>
      <c r="BY731" s="11"/>
      <c r="BZ731" s="11"/>
      <c r="CA731" s="11"/>
      <c r="CB731" s="11"/>
      <c r="CC731" s="11"/>
      <c r="CD731" s="11"/>
      <c r="CI731" s="11"/>
      <c r="CJ731" s="11"/>
      <c r="CK731" s="11"/>
      <c r="CL731" s="11"/>
      <c r="CM731" s="11"/>
      <c r="CN731" s="11"/>
      <c r="CO731" s="11"/>
      <c r="CP731" s="11"/>
      <c r="CQ731" s="11"/>
      <c r="CR731" s="11"/>
      <c r="CS731" s="11"/>
      <c r="CT731" s="11"/>
      <c r="CU731" s="11"/>
      <c r="CV731" s="11"/>
      <c r="CW731" s="11"/>
      <c r="CX731" s="11"/>
      <c r="CY731" s="11"/>
      <c r="CZ731" s="11"/>
      <c r="DA731" s="11"/>
      <c r="DB731" s="11"/>
      <c r="DC731" s="11"/>
      <c r="DD731" s="11"/>
      <c r="DE731" s="11"/>
      <c r="DF731" s="11"/>
      <c r="DG731" s="11"/>
      <c r="DH731" s="11"/>
      <c r="DI731" s="11"/>
      <c r="DJ731" s="11"/>
      <c r="DK731" s="11"/>
    </row>
    <row r="732" spans="16:115" ht="15" customHeight="1" x14ac:dyDescent="0.25"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  <c r="BS732" s="11"/>
      <c r="BT732" s="11"/>
      <c r="BU732" s="11"/>
      <c r="BV732" s="11"/>
      <c r="BW732" s="11"/>
      <c r="BX732" s="11"/>
      <c r="BY732" s="11"/>
      <c r="BZ732" s="11"/>
      <c r="CA732" s="11"/>
      <c r="CB732" s="11"/>
      <c r="CC732" s="11"/>
      <c r="CD732" s="11"/>
      <c r="CI732" s="11"/>
      <c r="CJ732" s="11"/>
      <c r="CK732" s="11"/>
      <c r="CL732" s="11"/>
      <c r="CM732" s="11"/>
      <c r="CN732" s="11"/>
      <c r="CO732" s="11"/>
      <c r="CP732" s="11"/>
      <c r="CQ732" s="11"/>
      <c r="CR732" s="11"/>
      <c r="CS732" s="11"/>
      <c r="CT732" s="11"/>
      <c r="CU732" s="11"/>
      <c r="CV732" s="11"/>
      <c r="CW732" s="11"/>
      <c r="CX732" s="11"/>
      <c r="CY732" s="11"/>
      <c r="CZ732" s="11"/>
      <c r="DA732" s="11"/>
      <c r="DB732" s="11"/>
      <c r="DC732" s="11"/>
      <c r="DD732" s="11"/>
      <c r="DE732" s="11"/>
      <c r="DF732" s="11"/>
      <c r="DG732" s="11"/>
      <c r="DH732" s="11"/>
      <c r="DI732" s="11"/>
      <c r="DJ732" s="11"/>
      <c r="DK732" s="11"/>
    </row>
    <row r="733" spans="16:115" ht="15" customHeight="1" x14ac:dyDescent="0.25"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  <c r="BS733" s="11"/>
      <c r="BT733" s="11"/>
      <c r="BU733" s="11"/>
      <c r="BV733" s="11"/>
      <c r="BW733" s="11"/>
      <c r="BX733" s="11"/>
      <c r="BY733" s="11"/>
      <c r="BZ733" s="11"/>
      <c r="CA733" s="11"/>
      <c r="CB733" s="11"/>
      <c r="CC733" s="11"/>
      <c r="CD733" s="11"/>
      <c r="CI733" s="11"/>
      <c r="CJ733" s="11"/>
      <c r="CK733" s="11"/>
      <c r="CL733" s="11"/>
      <c r="CM733" s="11"/>
      <c r="CN733" s="11"/>
      <c r="CO733" s="11"/>
      <c r="CP733" s="11"/>
      <c r="CQ733" s="11"/>
      <c r="CR733" s="11"/>
      <c r="CS733" s="11"/>
      <c r="CT733" s="11"/>
      <c r="CU733" s="11"/>
      <c r="CV733" s="11"/>
      <c r="CW733" s="11"/>
      <c r="CX733" s="11"/>
      <c r="CY733" s="11"/>
      <c r="CZ733" s="11"/>
      <c r="DA733" s="11"/>
      <c r="DB733" s="11"/>
      <c r="DC733" s="11"/>
      <c r="DD733" s="11"/>
      <c r="DE733" s="11"/>
      <c r="DF733" s="11"/>
      <c r="DG733" s="11"/>
      <c r="DH733" s="11"/>
      <c r="DI733" s="11"/>
      <c r="DJ733" s="11"/>
      <c r="DK733" s="11"/>
    </row>
    <row r="734" spans="16:115" ht="15" customHeight="1" x14ac:dyDescent="0.25"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  <c r="BS734" s="11"/>
      <c r="BT734" s="11"/>
      <c r="BU734" s="11"/>
      <c r="BV734" s="11"/>
      <c r="BW734" s="11"/>
      <c r="BX734" s="11"/>
      <c r="BY734" s="11"/>
      <c r="BZ734" s="11"/>
      <c r="CA734" s="11"/>
      <c r="CB734" s="11"/>
      <c r="CC734" s="11"/>
      <c r="CD734" s="11"/>
      <c r="CI734" s="11"/>
      <c r="CJ734" s="11"/>
      <c r="CK734" s="11"/>
      <c r="CL734" s="11"/>
      <c r="CM734" s="11"/>
      <c r="CN734" s="11"/>
      <c r="CO734" s="11"/>
      <c r="CP734" s="11"/>
      <c r="CQ734" s="11"/>
      <c r="CR734" s="11"/>
      <c r="CS734" s="11"/>
      <c r="CT734" s="11"/>
      <c r="CU734" s="11"/>
      <c r="CV734" s="11"/>
      <c r="CW734" s="11"/>
      <c r="CX734" s="11"/>
      <c r="CY734" s="11"/>
      <c r="CZ734" s="11"/>
      <c r="DA734" s="11"/>
      <c r="DB734" s="11"/>
      <c r="DC734" s="11"/>
      <c r="DD734" s="11"/>
      <c r="DE734" s="11"/>
      <c r="DF734" s="11"/>
      <c r="DG734" s="11"/>
      <c r="DH734" s="11"/>
      <c r="DI734" s="11"/>
      <c r="DJ734" s="11"/>
      <c r="DK734" s="11"/>
    </row>
    <row r="735" spans="16:115" ht="15" customHeight="1" x14ac:dyDescent="0.25"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  <c r="BS735" s="11"/>
      <c r="BT735" s="11"/>
      <c r="BU735" s="11"/>
      <c r="BV735" s="11"/>
      <c r="BW735" s="11"/>
      <c r="BX735" s="11"/>
      <c r="BY735" s="11"/>
      <c r="BZ735" s="11"/>
      <c r="CA735" s="11"/>
      <c r="CB735" s="11"/>
      <c r="CC735" s="11"/>
      <c r="CD735" s="11"/>
      <c r="CI735" s="11"/>
      <c r="CJ735" s="11"/>
      <c r="CK735" s="11"/>
      <c r="CL735" s="11"/>
      <c r="CM735" s="11"/>
      <c r="CN735" s="11"/>
      <c r="CO735" s="11"/>
      <c r="CP735" s="11"/>
      <c r="CQ735" s="11"/>
      <c r="CR735" s="11"/>
      <c r="CS735" s="11"/>
      <c r="CT735" s="11"/>
      <c r="CU735" s="11"/>
      <c r="CV735" s="11"/>
      <c r="CW735" s="11"/>
      <c r="CX735" s="11"/>
      <c r="CY735" s="11"/>
      <c r="CZ735" s="11"/>
      <c r="DA735" s="11"/>
      <c r="DB735" s="11"/>
      <c r="DC735" s="11"/>
      <c r="DD735" s="11"/>
      <c r="DE735" s="11"/>
      <c r="DF735" s="11"/>
      <c r="DG735" s="11"/>
      <c r="DH735" s="11"/>
      <c r="DI735" s="11"/>
      <c r="DJ735" s="11"/>
      <c r="DK735" s="11"/>
    </row>
    <row r="736" spans="16:115" ht="15" customHeight="1" x14ac:dyDescent="0.25"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  <c r="BS736" s="11"/>
      <c r="BT736" s="11"/>
      <c r="BU736" s="11"/>
      <c r="BV736" s="11"/>
      <c r="BW736" s="11"/>
      <c r="BX736" s="11"/>
      <c r="BY736" s="11"/>
      <c r="BZ736" s="11"/>
      <c r="CA736" s="11"/>
      <c r="CB736" s="11"/>
      <c r="CC736" s="11"/>
      <c r="CD736" s="11"/>
      <c r="CI736" s="11"/>
      <c r="CJ736" s="11"/>
      <c r="CK736" s="11"/>
      <c r="CL736" s="11"/>
      <c r="CM736" s="11"/>
      <c r="CN736" s="11"/>
      <c r="CO736" s="11"/>
      <c r="CP736" s="11"/>
      <c r="CQ736" s="11"/>
      <c r="CR736" s="11"/>
      <c r="CS736" s="11"/>
      <c r="CT736" s="11"/>
      <c r="CU736" s="11"/>
      <c r="CV736" s="11"/>
      <c r="CW736" s="11"/>
      <c r="CX736" s="11"/>
      <c r="CY736" s="11"/>
      <c r="CZ736" s="11"/>
      <c r="DA736" s="11"/>
      <c r="DB736" s="11"/>
      <c r="DC736" s="11"/>
      <c r="DD736" s="11"/>
      <c r="DE736" s="11"/>
      <c r="DF736" s="11"/>
      <c r="DG736" s="11"/>
      <c r="DH736" s="11"/>
      <c r="DI736" s="11"/>
      <c r="DJ736" s="11"/>
      <c r="DK736" s="11"/>
    </row>
    <row r="737" spans="16:115" ht="15" customHeight="1" x14ac:dyDescent="0.25"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  <c r="BS737" s="11"/>
      <c r="BT737" s="11"/>
      <c r="BU737" s="11"/>
      <c r="BV737" s="11"/>
      <c r="BW737" s="11"/>
      <c r="BX737" s="11"/>
      <c r="BY737" s="11"/>
      <c r="BZ737" s="11"/>
      <c r="CA737" s="11"/>
      <c r="CB737" s="11"/>
      <c r="CC737" s="11"/>
      <c r="CD737" s="11"/>
      <c r="CI737" s="11"/>
      <c r="CJ737" s="11"/>
      <c r="CK737" s="11"/>
      <c r="CL737" s="11"/>
      <c r="CM737" s="11"/>
      <c r="CN737" s="11"/>
      <c r="CO737" s="11"/>
      <c r="CP737" s="11"/>
      <c r="CQ737" s="11"/>
      <c r="CR737" s="11"/>
      <c r="CS737" s="11"/>
      <c r="CT737" s="11"/>
      <c r="CU737" s="11"/>
      <c r="CV737" s="11"/>
      <c r="CW737" s="11"/>
      <c r="CX737" s="11"/>
      <c r="CY737" s="11"/>
      <c r="CZ737" s="11"/>
      <c r="DA737" s="11"/>
      <c r="DB737" s="11"/>
      <c r="DC737" s="11"/>
      <c r="DD737" s="11"/>
      <c r="DE737" s="11"/>
      <c r="DF737" s="11"/>
      <c r="DG737" s="11"/>
      <c r="DH737" s="11"/>
      <c r="DI737" s="11"/>
      <c r="DJ737" s="11"/>
      <c r="DK737" s="11"/>
    </row>
    <row r="738" spans="16:115" ht="15" customHeight="1" x14ac:dyDescent="0.25"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  <c r="BS738" s="11"/>
      <c r="BT738" s="11"/>
      <c r="BU738" s="11"/>
      <c r="BV738" s="11"/>
      <c r="BW738" s="11"/>
      <c r="BX738" s="11"/>
      <c r="BY738" s="11"/>
      <c r="BZ738" s="11"/>
      <c r="CA738" s="11"/>
      <c r="CB738" s="11"/>
      <c r="CC738" s="11"/>
      <c r="CD738" s="11"/>
      <c r="CI738" s="11"/>
      <c r="CJ738" s="11"/>
      <c r="CK738" s="11"/>
      <c r="CL738" s="11"/>
      <c r="CM738" s="11"/>
      <c r="CN738" s="11"/>
      <c r="CO738" s="11"/>
      <c r="CP738" s="11"/>
      <c r="CQ738" s="11"/>
      <c r="CR738" s="11"/>
      <c r="CS738" s="11"/>
      <c r="CT738" s="11"/>
      <c r="CU738" s="11"/>
      <c r="CV738" s="11"/>
      <c r="CW738" s="11"/>
      <c r="CX738" s="11"/>
      <c r="CY738" s="11"/>
      <c r="CZ738" s="11"/>
      <c r="DA738" s="11"/>
      <c r="DB738" s="11"/>
      <c r="DC738" s="11"/>
      <c r="DD738" s="11"/>
      <c r="DE738" s="11"/>
      <c r="DF738" s="11"/>
      <c r="DG738" s="11"/>
      <c r="DH738" s="11"/>
      <c r="DI738" s="11"/>
      <c r="DJ738" s="11"/>
      <c r="DK738" s="11"/>
    </row>
    <row r="739" spans="16:115" ht="15" customHeight="1" x14ac:dyDescent="0.25"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  <c r="BS739" s="11"/>
      <c r="BT739" s="11"/>
      <c r="BU739" s="11"/>
      <c r="BV739" s="11"/>
      <c r="BW739" s="11"/>
      <c r="BX739" s="11"/>
      <c r="BY739" s="11"/>
      <c r="BZ739" s="11"/>
      <c r="CA739" s="11"/>
      <c r="CB739" s="11"/>
      <c r="CC739" s="11"/>
      <c r="CD739" s="11"/>
      <c r="CI739" s="11"/>
      <c r="CJ739" s="11"/>
      <c r="CK739" s="11"/>
      <c r="CL739" s="11"/>
      <c r="CM739" s="11"/>
      <c r="CN739" s="11"/>
      <c r="CO739" s="11"/>
      <c r="CP739" s="11"/>
      <c r="CQ739" s="11"/>
      <c r="CR739" s="11"/>
      <c r="CS739" s="11"/>
      <c r="CT739" s="11"/>
      <c r="CU739" s="11"/>
      <c r="CV739" s="11"/>
      <c r="CW739" s="11"/>
      <c r="CX739" s="11"/>
      <c r="CY739" s="11"/>
      <c r="CZ739" s="11"/>
      <c r="DA739" s="11"/>
      <c r="DB739" s="11"/>
      <c r="DC739" s="11"/>
      <c r="DD739" s="11"/>
      <c r="DE739" s="11"/>
      <c r="DF739" s="11"/>
      <c r="DG739" s="11"/>
      <c r="DH739" s="11"/>
      <c r="DI739" s="11"/>
      <c r="DJ739" s="11"/>
      <c r="DK739" s="11"/>
    </row>
    <row r="740" spans="16:115" ht="15" customHeight="1" x14ac:dyDescent="0.25"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  <c r="BS740" s="11"/>
      <c r="BT740" s="11"/>
      <c r="BU740" s="11"/>
      <c r="BV740" s="11"/>
      <c r="BW740" s="11"/>
      <c r="BX740" s="11"/>
      <c r="BY740" s="11"/>
      <c r="BZ740" s="11"/>
      <c r="CA740" s="11"/>
      <c r="CB740" s="11"/>
      <c r="CC740" s="11"/>
      <c r="CD740" s="11"/>
      <c r="CI740" s="11"/>
      <c r="CJ740" s="11"/>
      <c r="CK740" s="11"/>
      <c r="CL740" s="11"/>
      <c r="CM740" s="11"/>
      <c r="CN740" s="11"/>
      <c r="CO740" s="11"/>
      <c r="CP740" s="11"/>
      <c r="CQ740" s="11"/>
      <c r="CR740" s="11"/>
      <c r="CS740" s="11"/>
      <c r="CT740" s="11"/>
      <c r="CU740" s="11"/>
      <c r="CV740" s="11"/>
      <c r="CW740" s="11"/>
      <c r="CX740" s="11"/>
      <c r="CY740" s="11"/>
      <c r="CZ740" s="11"/>
      <c r="DA740" s="11"/>
      <c r="DB740" s="11"/>
      <c r="DC740" s="11"/>
      <c r="DD740" s="11"/>
      <c r="DE740" s="11"/>
      <c r="DF740" s="11"/>
      <c r="DG740" s="11"/>
      <c r="DH740" s="11"/>
      <c r="DI740" s="11"/>
      <c r="DJ740" s="11"/>
      <c r="DK740" s="11"/>
    </row>
    <row r="741" spans="16:115" ht="15" customHeight="1" x14ac:dyDescent="0.25"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  <c r="BS741" s="11"/>
      <c r="BT741" s="11"/>
      <c r="BU741" s="11"/>
      <c r="BV741" s="11"/>
      <c r="BW741" s="11"/>
      <c r="BX741" s="11"/>
      <c r="BY741" s="11"/>
      <c r="BZ741" s="11"/>
      <c r="CA741" s="11"/>
      <c r="CB741" s="11"/>
      <c r="CC741" s="11"/>
      <c r="CD741" s="11"/>
      <c r="CI741" s="11"/>
      <c r="CJ741" s="11"/>
      <c r="CK741" s="11"/>
      <c r="CL741" s="11"/>
      <c r="CM741" s="11"/>
      <c r="CN741" s="11"/>
      <c r="CO741" s="11"/>
      <c r="CP741" s="11"/>
      <c r="CQ741" s="11"/>
      <c r="CR741" s="11"/>
      <c r="CS741" s="11"/>
      <c r="CT741" s="11"/>
      <c r="CU741" s="11"/>
      <c r="CV741" s="11"/>
      <c r="CW741" s="11"/>
      <c r="CX741" s="11"/>
      <c r="CY741" s="11"/>
      <c r="CZ741" s="11"/>
      <c r="DA741" s="11"/>
      <c r="DB741" s="11"/>
      <c r="DC741" s="11"/>
      <c r="DD741" s="11"/>
      <c r="DE741" s="11"/>
      <c r="DF741" s="11"/>
      <c r="DG741" s="11"/>
      <c r="DH741" s="11"/>
      <c r="DI741" s="11"/>
      <c r="DJ741" s="11"/>
      <c r="DK741" s="11"/>
    </row>
    <row r="742" spans="16:115" ht="15" customHeight="1" x14ac:dyDescent="0.25"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  <c r="BS742" s="11"/>
      <c r="BT742" s="11"/>
      <c r="BU742" s="11"/>
      <c r="BV742" s="11"/>
      <c r="BW742" s="11"/>
      <c r="BX742" s="11"/>
      <c r="BY742" s="11"/>
      <c r="BZ742" s="11"/>
      <c r="CA742" s="11"/>
      <c r="CB742" s="11"/>
      <c r="CC742" s="11"/>
      <c r="CD742" s="11"/>
      <c r="CI742" s="11"/>
      <c r="CJ742" s="11"/>
      <c r="CK742" s="11"/>
      <c r="CL742" s="11"/>
      <c r="CM742" s="11"/>
      <c r="CN742" s="11"/>
      <c r="CO742" s="11"/>
      <c r="CP742" s="11"/>
      <c r="CQ742" s="11"/>
      <c r="CR742" s="11"/>
      <c r="CS742" s="11"/>
      <c r="CT742" s="11"/>
      <c r="CU742" s="11"/>
      <c r="CV742" s="11"/>
      <c r="CW742" s="11"/>
      <c r="CX742" s="11"/>
      <c r="CY742" s="11"/>
      <c r="CZ742" s="11"/>
      <c r="DA742" s="11"/>
      <c r="DB742" s="11"/>
      <c r="DC742" s="11"/>
      <c r="DD742" s="11"/>
      <c r="DE742" s="11"/>
      <c r="DF742" s="11"/>
      <c r="DG742" s="11"/>
      <c r="DH742" s="11"/>
      <c r="DI742" s="11"/>
      <c r="DJ742" s="11"/>
      <c r="DK742" s="11"/>
    </row>
    <row r="743" spans="16:115" ht="15" customHeight="1" x14ac:dyDescent="0.25"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I743" s="11"/>
      <c r="CJ743" s="11"/>
      <c r="CK743" s="11"/>
      <c r="CL743" s="11"/>
      <c r="CM743" s="11"/>
      <c r="CN743" s="11"/>
      <c r="CO743" s="11"/>
      <c r="CP743" s="11"/>
      <c r="CQ743" s="11"/>
      <c r="CR743" s="11"/>
      <c r="CS743" s="11"/>
      <c r="CT743" s="11"/>
      <c r="CU743" s="11"/>
      <c r="CV743" s="11"/>
      <c r="CW743" s="11"/>
      <c r="CX743" s="11"/>
      <c r="CY743" s="11"/>
      <c r="CZ743" s="11"/>
      <c r="DA743" s="11"/>
      <c r="DB743" s="11"/>
      <c r="DC743" s="11"/>
      <c r="DD743" s="11"/>
      <c r="DE743" s="11"/>
      <c r="DF743" s="11"/>
      <c r="DG743" s="11"/>
      <c r="DH743" s="11"/>
      <c r="DI743" s="11"/>
      <c r="DJ743" s="11"/>
      <c r="DK743" s="11"/>
    </row>
    <row r="744" spans="16:115" ht="15" customHeight="1" x14ac:dyDescent="0.25"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  <c r="BS744" s="11"/>
      <c r="BT744" s="11"/>
      <c r="BU744" s="11"/>
      <c r="BV744" s="11"/>
      <c r="BW744" s="11"/>
      <c r="BX744" s="11"/>
      <c r="BY744" s="11"/>
      <c r="BZ744" s="11"/>
      <c r="CA744" s="11"/>
      <c r="CB744" s="11"/>
      <c r="CC744" s="11"/>
      <c r="CD744" s="11"/>
      <c r="CI744" s="11"/>
      <c r="CJ744" s="11"/>
      <c r="CK744" s="11"/>
      <c r="CL744" s="11"/>
      <c r="CM744" s="11"/>
      <c r="CN744" s="11"/>
      <c r="CO744" s="11"/>
      <c r="CP744" s="11"/>
      <c r="CQ744" s="11"/>
      <c r="CR744" s="11"/>
      <c r="CS744" s="11"/>
      <c r="CT744" s="11"/>
      <c r="CU744" s="11"/>
      <c r="CV744" s="11"/>
      <c r="CW744" s="11"/>
      <c r="CX744" s="11"/>
      <c r="CY744" s="11"/>
      <c r="CZ744" s="11"/>
      <c r="DA744" s="11"/>
      <c r="DB744" s="11"/>
      <c r="DC744" s="11"/>
      <c r="DD744" s="11"/>
      <c r="DE744" s="11"/>
      <c r="DF744" s="11"/>
      <c r="DG744" s="11"/>
      <c r="DH744" s="11"/>
      <c r="DI744" s="11"/>
      <c r="DJ744" s="11"/>
      <c r="DK744" s="11"/>
    </row>
    <row r="745" spans="16:115" ht="15" customHeight="1" x14ac:dyDescent="0.25"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  <c r="BS745" s="11"/>
      <c r="BT745" s="11"/>
      <c r="BU745" s="11"/>
      <c r="BV745" s="11"/>
      <c r="BW745" s="11"/>
      <c r="BX745" s="11"/>
      <c r="BY745" s="11"/>
      <c r="BZ745" s="11"/>
      <c r="CA745" s="11"/>
      <c r="CB745" s="11"/>
      <c r="CC745" s="11"/>
      <c r="CD745" s="11"/>
      <c r="CI745" s="11"/>
      <c r="CJ745" s="11"/>
      <c r="CK745" s="11"/>
      <c r="CL745" s="11"/>
      <c r="CM745" s="11"/>
      <c r="CN745" s="11"/>
      <c r="CO745" s="11"/>
      <c r="CP745" s="11"/>
      <c r="CQ745" s="11"/>
      <c r="CR745" s="11"/>
      <c r="CS745" s="11"/>
      <c r="CT745" s="11"/>
      <c r="CU745" s="11"/>
      <c r="CV745" s="11"/>
      <c r="CW745" s="11"/>
      <c r="CX745" s="11"/>
      <c r="CY745" s="11"/>
      <c r="CZ745" s="11"/>
      <c r="DA745" s="11"/>
      <c r="DB745" s="11"/>
      <c r="DC745" s="11"/>
      <c r="DD745" s="11"/>
      <c r="DE745" s="11"/>
      <c r="DF745" s="11"/>
      <c r="DG745" s="11"/>
      <c r="DH745" s="11"/>
      <c r="DI745" s="11"/>
      <c r="DJ745" s="11"/>
      <c r="DK745" s="11"/>
    </row>
    <row r="746" spans="16:115" ht="15" customHeight="1" x14ac:dyDescent="0.25"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  <c r="BS746" s="11"/>
      <c r="BT746" s="11"/>
      <c r="BU746" s="11"/>
      <c r="BV746" s="11"/>
      <c r="BW746" s="11"/>
      <c r="BX746" s="11"/>
      <c r="BY746" s="11"/>
      <c r="BZ746" s="11"/>
      <c r="CA746" s="11"/>
      <c r="CB746" s="11"/>
      <c r="CC746" s="11"/>
      <c r="CD746" s="11"/>
      <c r="CI746" s="11"/>
      <c r="CJ746" s="11"/>
      <c r="CK746" s="11"/>
      <c r="CL746" s="11"/>
      <c r="CM746" s="11"/>
      <c r="CN746" s="11"/>
      <c r="CO746" s="11"/>
      <c r="CP746" s="11"/>
      <c r="CQ746" s="11"/>
      <c r="CR746" s="11"/>
      <c r="CS746" s="11"/>
      <c r="CT746" s="11"/>
      <c r="CU746" s="11"/>
      <c r="CV746" s="11"/>
      <c r="CW746" s="11"/>
      <c r="CX746" s="11"/>
      <c r="CY746" s="11"/>
      <c r="CZ746" s="11"/>
      <c r="DA746" s="11"/>
      <c r="DB746" s="11"/>
      <c r="DC746" s="11"/>
      <c r="DD746" s="11"/>
      <c r="DE746" s="11"/>
      <c r="DF746" s="11"/>
      <c r="DG746" s="11"/>
      <c r="DH746" s="11"/>
      <c r="DI746" s="11"/>
      <c r="DJ746" s="11"/>
      <c r="DK746" s="11"/>
    </row>
    <row r="747" spans="16:115" ht="15" customHeight="1" x14ac:dyDescent="0.25"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  <c r="BS747" s="11"/>
      <c r="BT747" s="11"/>
      <c r="BU747" s="11"/>
      <c r="BV747" s="11"/>
      <c r="BW747" s="11"/>
      <c r="BX747" s="11"/>
      <c r="BY747" s="11"/>
      <c r="BZ747" s="11"/>
      <c r="CA747" s="11"/>
      <c r="CB747" s="11"/>
      <c r="CC747" s="11"/>
      <c r="CD747" s="11"/>
      <c r="CI747" s="11"/>
      <c r="CJ747" s="11"/>
      <c r="CK747" s="11"/>
      <c r="CL747" s="11"/>
      <c r="CM747" s="11"/>
      <c r="CN747" s="11"/>
      <c r="CO747" s="11"/>
      <c r="CP747" s="11"/>
      <c r="CQ747" s="11"/>
      <c r="CR747" s="11"/>
      <c r="CS747" s="11"/>
      <c r="CT747" s="11"/>
      <c r="CU747" s="11"/>
      <c r="CV747" s="11"/>
      <c r="CW747" s="11"/>
      <c r="CX747" s="11"/>
      <c r="CY747" s="11"/>
      <c r="CZ747" s="11"/>
      <c r="DA747" s="11"/>
      <c r="DB747" s="11"/>
      <c r="DC747" s="11"/>
      <c r="DD747" s="11"/>
      <c r="DE747" s="11"/>
      <c r="DF747" s="11"/>
      <c r="DG747" s="11"/>
      <c r="DH747" s="11"/>
      <c r="DI747" s="11"/>
      <c r="DJ747" s="11"/>
      <c r="DK747" s="11"/>
    </row>
    <row r="748" spans="16:115" ht="15" customHeight="1" x14ac:dyDescent="0.25"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  <c r="BS748" s="11"/>
      <c r="BT748" s="11"/>
      <c r="BU748" s="11"/>
      <c r="BV748" s="11"/>
      <c r="BW748" s="11"/>
      <c r="BX748" s="11"/>
      <c r="BY748" s="11"/>
      <c r="BZ748" s="11"/>
      <c r="CA748" s="11"/>
      <c r="CB748" s="11"/>
      <c r="CC748" s="11"/>
      <c r="CD748" s="11"/>
      <c r="CI748" s="11"/>
      <c r="CJ748" s="11"/>
      <c r="CK748" s="11"/>
      <c r="CL748" s="11"/>
      <c r="CM748" s="11"/>
      <c r="CN748" s="11"/>
      <c r="CO748" s="11"/>
      <c r="CP748" s="11"/>
      <c r="CQ748" s="11"/>
      <c r="CR748" s="11"/>
      <c r="CS748" s="11"/>
      <c r="CT748" s="11"/>
      <c r="CU748" s="11"/>
      <c r="CV748" s="11"/>
      <c r="CW748" s="11"/>
      <c r="CX748" s="11"/>
      <c r="CY748" s="11"/>
      <c r="CZ748" s="11"/>
      <c r="DA748" s="11"/>
      <c r="DB748" s="11"/>
      <c r="DC748" s="11"/>
      <c r="DD748" s="11"/>
      <c r="DE748" s="11"/>
      <c r="DF748" s="11"/>
      <c r="DG748" s="11"/>
      <c r="DH748" s="11"/>
      <c r="DI748" s="11"/>
      <c r="DJ748" s="11"/>
      <c r="DK748" s="11"/>
    </row>
    <row r="749" spans="16:115" ht="15" customHeight="1" x14ac:dyDescent="0.25"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  <c r="BS749" s="11"/>
      <c r="BT749" s="11"/>
      <c r="BU749" s="11"/>
      <c r="BV749" s="11"/>
      <c r="BW749" s="11"/>
      <c r="BX749" s="11"/>
      <c r="BY749" s="11"/>
      <c r="BZ749" s="11"/>
      <c r="CA749" s="11"/>
      <c r="CB749" s="11"/>
      <c r="CC749" s="11"/>
      <c r="CD749" s="11"/>
      <c r="CI749" s="11"/>
      <c r="CJ749" s="11"/>
      <c r="CK749" s="11"/>
      <c r="CL749" s="11"/>
      <c r="CM749" s="11"/>
      <c r="CN749" s="11"/>
      <c r="CO749" s="11"/>
      <c r="CP749" s="11"/>
      <c r="CQ749" s="11"/>
      <c r="CR749" s="11"/>
      <c r="CS749" s="11"/>
      <c r="CT749" s="11"/>
      <c r="CU749" s="11"/>
      <c r="CV749" s="11"/>
      <c r="CW749" s="11"/>
      <c r="CX749" s="11"/>
      <c r="CY749" s="11"/>
      <c r="CZ749" s="11"/>
      <c r="DA749" s="11"/>
      <c r="DB749" s="11"/>
      <c r="DC749" s="11"/>
      <c r="DD749" s="11"/>
      <c r="DE749" s="11"/>
      <c r="DF749" s="11"/>
      <c r="DG749" s="11"/>
      <c r="DH749" s="11"/>
      <c r="DI749" s="11"/>
      <c r="DJ749" s="11"/>
      <c r="DK749" s="11"/>
    </row>
    <row r="750" spans="16:115" ht="15" customHeight="1" x14ac:dyDescent="0.25"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  <c r="BS750" s="11"/>
      <c r="BT750" s="11"/>
      <c r="BU750" s="11"/>
      <c r="BV750" s="11"/>
      <c r="BW750" s="11"/>
      <c r="BX750" s="11"/>
      <c r="BY750" s="11"/>
      <c r="BZ750" s="11"/>
      <c r="CA750" s="11"/>
      <c r="CB750" s="11"/>
      <c r="CC750" s="11"/>
      <c r="CD750" s="11"/>
      <c r="CI750" s="11"/>
      <c r="CJ750" s="11"/>
      <c r="CK750" s="11"/>
      <c r="CL750" s="11"/>
      <c r="CM750" s="11"/>
      <c r="CN750" s="11"/>
      <c r="CO750" s="11"/>
      <c r="CP750" s="11"/>
      <c r="CQ750" s="11"/>
      <c r="CR750" s="11"/>
      <c r="CS750" s="11"/>
      <c r="CT750" s="11"/>
      <c r="CU750" s="11"/>
      <c r="CV750" s="11"/>
      <c r="CW750" s="11"/>
      <c r="CX750" s="11"/>
      <c r="CY750" s="11"/>
      <c r="CZ750" s="11"/>
      <c r="DA750" s="11"/>
      <c r="DB750" s="11"/>
      <c r="DC750" s="11"/>
      <c r="DD750" s="11"/>
      <c r="DE750" s="11"/>
      <c r="DF750" s="11"/>
      <c r="DG750" s="11"/>
      <c r="DH750" s="11"/>
      <c r="DI750" s="11"/>
      <c r="DJ750" s="11"/>
      <c r="DK750" s="11"/>
    </row>
    <row r="751" spans="16:115" ht="15" customHeight="1" x14ac:dyDescent="0.25"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11"/>
      <c r="BX751" s="11"/>
      <c r="BY751" s="11"/>
      <c r="BZ751" s="11"/>
      <c r="CA751" s="11"/>
      <c r="CB751" s="11"/>
      <c r="CC751" s="11"/>
      <c r="CD751" s="11"/>
      <c r="CI751" s="11"/>
      <c r="CJ751" s="11"/>
      <c r="CK751" s="11"/>
      <c r="CL751" s="11"/>
      <c r="CM751" s="11"/>
      <c r="CN751" s="11"/>
      <c r="CO751" s="11"/>
      <c r="CP751" s="11"/>
      <c r="CQ751" s="11"/>
      <c r="CR751" s="11"/>
      <c r="CS751" s="11"/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11"/>
      <c r="DJ751" s="11"/>
      <c r="DK751" s="11"/>
    </row>
    <row r="752" spans="16:115" ht="15" customHeight="1" x14ac:dyDescent="0.25"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  <c r="BS752" s="11"/>
      <c r="BT752" s="11"/>
      <c r="BU752" s="11"/>
      <c r="BV752" s="11"/>
      <c r="BW752" s="11"/>
      <c r="BX752" s="11"/>
      <c r="BY752" s="11"/>
      <c r="BZ752" s="11"/>
      <c r="CA752" s="11"/>
      <c r="CB752" s="11"/>
      <c r="CC752" s="11"/>
      <c r="CD752" s="11"/>
      <c r="CI752" s="11"/>
      <c r="CJ752" s="11"/>
      <c r="CK752" s="11"/>
      <c r="CL752" s="11"/>
      <c r="CM752" s="11"/>
      <c r="CN752" s="11"/>
      <c r="CO752" s="11"/>
      <c r="CP752" s="11"/>
      <c r="CQ752" s="11"/>
      <c r="CR752" s="11"/>
      <c r="CS752" s="11"/>
      <c r="CT752" s="11"/>
      <c r="CU752" s="11"/>
      <c r="CV752" s="11"/>
      <c r="CW752" s="11"/>
      <c r="CX752" s="11"/>
      <c r="CY752" s="11"/>
      <c r="CZ752" s="11"/>
      <c r="DA752" s="11"/>
      <c r="DB752" s="11"/>
      <c r="DC752" s="11"/>
      <c r="DD752" s="11"/>
      <c r="DE752" s="11"/>
      <c r="DF752" s="11"/>
      <c r="DG752" s="11"/>
      <c r="DH752" s="11"/>
      <c r="DI752" s="11"/>
      <c r="DJ752" s="11"/>
      <c r="DK752" s="11"/>
    </row>
    <row r="753" spans="16:115" ht="15" customHeight="1" x14ac:dyDescent="0.25"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  <c r="BS753" s="11"/>
      <c r="BT753" s="11"/>
      <c r="BU753" s="11"/>
      <c r="BV753" s="11"/>
      <c r="BW753" s="11"/>
      <c r="BX753" s="11"/>
      <c r="BY753" s="11"/>
      <c r="BZ753" s="11"/>
      <c r="CA753" s="11"/>
      <c r="CB753" s="11"/>
      <c r="CC753" s="11"/>
      <c r="CD753" s="11"/>
      <c r="CI753" s="11"/>
      <c r="CJ753" s="11"/>
      <c r="CK753" s="11"/>
      <c r="CL753" s="11"/>
      <c r="CM753" s="11"/>
      <c r="CN753" s="11"/>
      <c r="CO753" s="11"/>
      <c r="CP753" s="11"/>
      <c r="CQ753" s="11"/>
      <c r="CR753" s="11"/>
      <c r="CS753" s="11"/>
      <c r="CT753" s="11"/>
      <c r="CU753" s="11"/>
      <c r="CV753" s="11"/>
      <c r="CW753" s="11"/>
      <c r="CX753" s="11"/>
      <c r="CY753" s="11"/>
      <c r="CZ753" s="11"/>
      <c r="DA753" s="11"/>
      <c r="DB753" s="11"/>
      <c r="DC753" s="11"/>
      <c r="DD753" s="11"/>
      <c r="DE753" s="11"/>
      <c r="DF753" s="11"/>
      <c r="DG753" s="11"/>
      <c r="DH753" s="11"/>
      <c r="DI753" s="11"/>
      <c r="DJ753" s="11"/>
      <c r="DK753" s="11"/>
    </row>
    <row r="754" spans="16:115" ht="15" customHeight="1" x14ac:dyDescent="0.25"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  <c r="BS754" s="11"/>
      <c r="BT754" s="11"/>
      <c r="BU754" s="11"/>
      <c r="BV754" s="11"/>
      <c r="BW754" s="11"/>
      <c r="BX754" s="11"/>
      <c r="BY754" s="11"/>
      <c r="BZ754" s="11"/>
      <c r="CA754" s="11"/>
      <c r="CB754" s="11"/>
      <c r="CC754" s="11"/>
      <c r="CD754" s="11"/>
      <c r="CI754" s="11"/>
      <c r="CJ754" s="11"/>
      <c r="CK754" s="11"/>
      <c r="CL754" s="11"/>
      <c r="CM754" s="11"/>
      <c r="CN754" s="11"/>
      <c r="CO754" s="11"/>
      <c r="CP754" s="11"/>
      <c r="CQ754" s="11"/>
      <c r="CR754" s="11"/>
      <c r="CS754" s="11"/>
      <c r="CT754" s="11"/>
      <c r="CU754" s="11"/>
      <c r="CV754" s="11"/>
      <c r="CW754" s="11"/>
      <c r="CX754" s="11"/>
      <c r="CY754" s="11"/>
      <c r="CZ754" s="11"/>
      <c r="DA754" s="11"/>
      <c r="DB754" s="11"/>
      <c r="DC754" s="11"/>
      <c r="DD754" s="11"/>
      <c r="DE754" s="11"/>
      <c r="DF754" s="11"/>
      <c r="DG754" s="11"/>
      <c r="DH754" s="11"/>
      <c r="DI754" s="11"/>
      <c r="DJ754" s="11"/>
      <c r="DK754" s="11"/>
    </row>
    <row r="755" spans="16:115" ht="15" customHeight="1" x14ac:dyDescent="0.25"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  <c r="BS755" s="11"/>
      <c r="BT755" s="11"/>
      <c r="BU755" s="11"/>
      <c r="BV755" s="11"/>
      <c r="BW755" s="11"/>
      <c r="BX755" s="11"/>
      <c r="BY755" s="11"/>
      <c r="BZ755" s="11"/>
      <c r="CA755" s="11"/>
      <c r="CB755" s="11"/>
      <c r="CC755" s="11"/>
      <c r="CD755" s="11"/>
      <c r="CI755" s="11"/>
      <c r="CJ755" s="11"/>
      <c r="CK755" s="11"/>
      <c r="CL755" s="11"/>
      <c r="CM755" s="11"/>
      <c r="CN755" s="11"/>
      <c r="CO755" s="11"/>
      <c r="CP755" s="11"/>
      <c r="CQ755" s="11"/>
      <c r="CR755" s="11"/>
      <c r="CS755" s="11"/>
      <c r="CT755" s="11"/>
      <c r="CU755" s="11"/>
      <c r="CV755" s="11"/>
      <c r="CW755" s="11"/>
      <c r="CX755" s="11"/>
      <c r="CY755" s="11"/>
      <c r="CZ755" s="11"/>
      <c r="DA755" s="11"/>
      <c r="DB755" s="11"/>
      <c r="DC755" s="11"/>
      <c r="DD755" s="11"/>
      <c r="DE755" s="11"/>
      <c r="DF755" s="11"/>
      <c r="DG755" s="11"/>
      <c r="DH755" s="11"/>
      <c r="DI755" s="11"/>
      <c r="DJ755" s="11"/>
      <c r="DK755" s="11"/>
    </row>
    <row r="756" spans="16:115" ht="15" customHeight="1" x14ac:dyDescent="0.25"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  <c r="BS756" s="11"/>
      <c r="BT756" s="11"/>
      <c r="BU756" s="11"/>
      <c r="BV756" s="11"/>
      <c r="BW756" s="11"/>
      <c r="BX756" s="11"/>
      <c r="BY756" s="11"/>
      <c r="BZ756" s="11"/>
      <c r="CA756" s="11"/>
      <c r="CB756" s="11"/>
      <c r="CC756" s="11"/>
      <c r="CD756" s="11"/>
      <c r="CI756" s="11"/>
      <c r="CJ756" s="11"/>
      <c r="CK756" s="11"/>
      <c r="CL756" s="11"/>
      <c r="CM756" s="11"/>
      <c r="CN756" s="11"/>
      <c r="CO756" s="11"/>
      <c r="CP756" s="11"/>
      <c r="CQ756" s="11"/>
      <c r="CR756" s="11"/>
      <c r="CS756" s="11"/>
      <c r="CT756" s="11"/>
      <c r="CU756" s="11"/>
      <c r="CV756" s="11"/>
      <c r="CW756" s="11"/>
      <c r="CX756" s="11"/>
      <c r="CY756" s="11"/>
      <c r="CZ756" s="11"/>
      <c r="DA756" s="11"/>
      <c r="DB756" s="11"/>
      <c r="DC756" s="11"/>
      <c r="DD756" s="11"/>
      <c r="DE756" s="11"/>
      <c r="DF756" s="11"/>
      <c r="DG756" s="11"/>
      <c r="DH756" s="11"/>
      <c r="DI756" s="11"/>
      <c r="DJ756" s="11"/>
      <c r="DK756" s="11"/>
    </row>
    <row r="757" spans="16:115" ht="15" customHeight="1" x14ac:dyDescent="0.25"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  <c r="BS757" s="11"/>
      <c r="BT757" s="11"/>
      <c r="BU757" s="11"/>
      <c r="BV757" s="11"/>
      <c r="BW757" s="11"/>
      <c r="BX757" s="11"/>
      <c r="BY757" s="11"/>
      <c r="BZ757" s="11"/>
      <c r="CA757" s="11"/>
      <c r="CB757" s="11"/>
      <c r="CC757" s="11"/>
      <c r="CD757" s="11"/>
      <c r="CI757" s="11"/>
      <c r="CJ757" s="11"/>
      <c r="CK757" s="11"/>
      <c r="CL757" s="11"/>
      <c r="CM757" s="11"/>
      <c r="CN757" s="11"/>
      <c r="CO757" s="11"/>
      <c r="CP757" s="11"/>
      <c r="CQ757" s="11"/>
      <c r="CR757" s="11"/>
      <c r="CS757" s="11"/>
      <c r="CT757" s="11"/>
      <c r="CU757" s="11"/>
      <c r="CV757" s="11"/>
      <c r="CW757" s="11"/>
      <c r="CX757" s="11"/>
      <c r="CY757" s="11"/>
      <c r="CZ757" s="11"/>
      <c r="DA757" s="11"/>
      <c r="DB757" s="11"/>
      <c r="DC757" s="11"/>
      <c r="DD757" s="11"/>
      <c r="DE757" s="11"/>
      <c r="DF757" s="11"/>
      <c r="DG757" s="11"/>
      <c r="DH757" s="11"/>
      <c r="DI757" s="11"/>
      <c r="DJ757" s="11"/>
      <c r="DK757" s="11"/>
    </row>
    <row r="758" spans="16:115" ht="15" customHeight="1" x14ac:dyDescent="0.25"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  <c r="BS758" s="11"/>
      <c r="BT758" s="11"/>
      <c r="BU758" s="11"/>
      <c r="BV758" s="11"/>
      <c r="BW758" s="11"/>
      <c r="BX758" s="11"/>
      <c r="BY758" s="11"/>
      <c r="BZ758" s="11"/>
      <c r="CA758" s="11"/>
      <c r="CB758" s="11"/>
      <c r="CC758" s="11"/>
      <c r="CD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1"/>
      <c r="DJ758" s="11"/>
      <c r="DK758" s="11"/>
    </row>
    <row r="759" spans="16:115" ht="15" customHeight="1" x14ac:dyDescent="0.25"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  <c r="BS759" s="11"/>
      <c r="BT759" s="11"/>
      <c r="BU759" s="11"/>
      <c r="BV759" s="11"/>
      <c r="BW759" s="11"/>
      <c r="BX759" s="11"/>
      <c r="BY759" s="11"/>
      <c r="BZ759" s="11"/>
      <c r="CA759" s="11"/>
      <c r="CB759" s="11"/>
      <c r="CC759" s="11"/>
      <c r="CD759" s="11"/>
      <c r="CI759" s="11"/>
      <c r="CJ759" s="11"/>
      <c r="CK759" s="11"/>
      <c r="CL759" s="11"/>
      <c r="CM759" s="11"/>
      <c r="CN759" s="11"/>
      <c r="CO759" s="11"/>
      <c r="CP759" s="11"/>
      <c r="CQ759" s="11"/>
      <c r="CR759" s="11"/>
      <c r="CS759" s="11"/>
      <c r="CT759" s="11"/>
      <c r="CU759" s="11"/>
      <c r="CV759" s="11"/>
      <c r="CW759" s="11"/>
      <c r="CX759" s="11"/>
      <c r="CY759" s="11"/>
      <c r="CZ759" s="11"/>
      <c r="DA759" s="11"/>
      <c r="DB759" s="11"/>
      <c r="DC759" s="11"/>
      <c r="DD759" s="11"/>
      <c r="DE759" s="11"/>
      <c r="DF759" s="11"/>
      <c r="DG759" s="11"/>
      <c r="DH759" s="11"/>
      <c r="DI759" s="11"/>
      <c r="DJ759" s="11"/>
      <c r="DK759" s="11"/>
    </row>
    <row r="760" spans="16:115" ht="15" customHeight="1" x14ac:dyDescent="0.25"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  <c r="BS760" s="11"/>
      <c r="BT760" s="11"/>
      <c r="BU760" s="11"/>
      <c r="BV760" s="11"/>
      <c r="BW760" s="11"/>
      <c r="BX760" s="11"/>
      <c r="BY760" s="11"/>
      <c r="BZ760" s="11"/>
      <c r="CA760" s="11"/>
      <c r="CB760" s="11"/>
      <c r="CC760" s="11"/>
      <c r="CD760" s="11"/>
      <c r="CI760" s="11"/>
      <c r="CJ760" s="11"/>
      <c r="CK760" s="11"/>
      <c r="CL760" s="11"/>
      <c r="CM760" s="11"/>
      <c r="CN760" s="11"/>
      <c r="CO760" s="11"/>
      <c r="CP760" s="11"/>
      <c r="CQ760" s="11"/>
      <c r="CR760" s="11"/>
      <c r="CS760" s="11"/>
      <c r="CT760" s="11"/>
      <c r="CU760" s="11"/>
      <c r="CV760" s="11"/>
      <c r="CW760" s="11"/>
      <c r="CX760" s="11"/>
      <c r="CY760" s="11"/>
      <c r="CZ760" s="11"/>
      <c r="DA760" s="11"/>
      <c r="DB760" s="11"/>
      <c r="DC760" s="11"/>
      <c r="DD760" s="11"/>
      <c r="DE760" s="11"/>
      <c r="DF760" s="11"/>
      <c r="DG760" s="11"/>
      <c r="DH760" s="11"/>
      <c r="DI760" s="11"/>
      <c r="DJ760" s="11"/>
      <c r="DK760" s="11"/>
    </row>
    <row r="761" spans="16:115" ht="15" customHeight="1" x14ac:dyDescent="0.25"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11"/>
      <c r="BX761" s="11"/>
      <c r="BY761" s="11"/>
      <c r="BZ761" s="11"/>
      <c r="CA761" s="11"/>
      <c r="CB761" s="11"/>
      <c r="CC761" s="11"/>
      <c r="CD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11"/>
      <c r="CS761" s="11"/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1"/>
      <c r="DJ761" s="11"/>
      <c r="DK761" s="11"/>
    </row>
    <row r="762" spans="16:115" ht="15" customHeight="1" x14ac:dyDescent="0.25"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  <c r="BS762" s="11"/>
      <c r="BT762" s="11"/>
      <c r="BU762" s="11"/>
      <c r="BV762" s="11"/>
      <c r="BW762" s="11"/>
      <c r="BX762" s="11"/>
      <c r="BY762" s="11"/>
      <c r="BZ762" s="11"/>
      <c r="CA762" s="11"/>
      <c r="CB762" s="11"/>
      <c r="CC762" s="11"/>
      <c r="CD762" s="11"/>
      <c r="CI762" s="11"/>
      <c r="CJ762" s="11"/>
      <c r="CK762" s="11"/>
      <c r="CL762" s="11"/>
      <c r="CM762" s="11"/>
      <c r="CN762" s="11"/>
      <c r="CO762" s="11"/>
      <c r="CP762" s="11"/>
      <c r="CQ762" s="11"/>
      <c r="CR762" s="11"/>
      <c r="CS762" s="11"/>
      <c r="CT762" s="11"/>
      <c r="CU762" s="11"/>
      <c r="CV762" s="11"/>
      <c r="CW762" s="11"/>
      <c r="CX762" s="11"/>
      <c r="CY762" s="11"/>
      <c r="CZ762" s="11"/>
      <c r="DA762" s="11"/>
      <c r="DB762" s="11"/>
      <c r="DC762" s="11"/>
      <c r="DD762" s="11"/>
      <c r="DE762" s="11"/>
      <c r="DF762" s="11"/>
      <c r="DG762" s="11"/>
      <c r="DH762" s="11"/>
      <c r="DI762" s="11"/>
      <c r="DJ762" s="11"/>
      <c r="DK762" s="11"/>
    </row>
    <row r="763" spans="16:115" ht="15" customHeight="1" x14ac:dyDescent="0.25"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  <c r="BS763" s="11"/>
      <c r="BT763" s="11"/>
      <c r="BU763" s="11"/>
      <c r="BV763" s="11"/>
      <c r="BW763" s="11"/>
      <c r="BX763" s="11"/>
      <c r="BY763" s="11"/>
      <c r="BZ763" s="11"/>
      <c r="CA763" s="11"/>
      <c r="CB763" s="11"/>
      <c r="CC763" s="11"/>
      <c r="CD763" s="11"/>
      <c r="CI763" s="11"/>
      <c r="CJ763" s="11"/>
      <c r="CK763" s="11"/>
      <c r="CL763" s="11"/>
      <c r="CM763" s="11"/>
      <c r="CN763" s="11"/>
      <c r="CO763" s="11"/>
      <c r="CP763" s="11"/>
      <c r="CQ763" s="11"/>
      <c r="CR763" s="11"/>
      <c r="CS763" s="11"/>
      <c r="CT763" s="11"/>
      <c r="CU763" s="11"/>
      <c r="CV763" s="11"/>
      <c r="CW763" s="11"/>
      <c r="CX763" s="11"/>
      <c r="CY763" s="11"/>
      <c r="CZ763" s="11"/>
      <c r="DA763" s="11"/>
      <c r="DB763" s="11"/>
      <c r="DC763" s="11"/>
      <c r="DD763" s="11"/>
      <c r="DE763" s="11"/>
      <c r="DF763" s="11"/>
      <c r="DG763" s="11"/>
      <c r="DH763" s="11"/>
      <c r="DI763" s="11"/>
      <c r="DJ763" s="11"/>
      <c r="DK763" s="11"/>
    </row>
    <row r="764" spans="16:115" ht="15" customHeight="1" x14ac:dyDescent="0.25"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  <c r="BS764" s="11"/>
      <c r="BT764" s="11"/>
      <c r="BU764" s="11"/>
      <c r="BV764" s="11"/>
      <c r="BW764" s="11"/>
      <c r="BX764" s="11"/>
      <c r="BY764" s="11"/>
      <c r="BZ764" s="11"/>
      <c r="CA764" s="11"/>
      <c r="CB764" s="11"/>
      <c r="CC764" s="11"/>
      <c r="CD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</row>
    <row r="765" spans="16:115" ht="15" customHeight="1" x14ac:dyDescent="0.25"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  <c r="BS765" s="11"/>
      <c r="BT765" s="11"/>
      <c r="BU765" s="11"/>
      <c r="BV765" s="11"/>
      <c r="BW765" s="11"/>
      <c r="BX765" s="11"/>
      <c r="BY765" s="11"/>
      <c r="BZ765" s="11"/>
      <c r="CA765" s="11"/>
      <c r="CB765" s="11"/>
      <c r="CC765" s="11"/>
      <c r="CD765" s="11"/>
      <c r="CI765" s="11"/>
      <c r="CJ765" s="11"/>
      <c r="CK765" s="11"/>
      <c r="CL765" s="11"/>
      <c r="CM765" s="11"/>
      <c r="CN765" s="11"/>
      <c r="CO765" s="11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</row>
    <row r="766" spans="16:115" ht="15" customHeight="1" x14ac:dyDescent="0.25"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  <c r="BS766" s="11"/>
      <c r="BT766" s="11"/>
      <c r="BU766" s="11"/>
      <c r="BV766" s="11"/>
      <c r="BW766" s="11"/>
      <c r="BX766" s="11"/>
      <c r="BY766" s="11"/>
      <c r="BZ766" s="11"/>
      <c r="CA766" s="11"/>
      <c r="CB766" s="11"/>
      <c r="CC766" s="11"/>
      <c r="CD766" s="11"/>
      <c r="CI766" s="11"/>
      <c r="CJ766" s="11"/>
      <c r="CK766" s="11"/>
      <c r="CL766" s="11"/>
      <c r="CM766" s="11"/>
      <c r="CN766" s="11"/>
      <c r="CO766" s="11"/>
      <c r="CP766" s="11"/>
      <c r="CQ766" s="11"/>
      <c r="CR766" s="11"/>
      <c r="CS766" s="11"/>
      <c r="CT766" s="11"/>
      <c r="CU766" s="11"/>
      <c r="CV766" s="11"/>
      <c r="CW766" s="11"/>
      <c r="CX766" s="11"/>
      <c r="CY766" s="11"/>
      <c r="CZ766" s="11"/>
      <c r="DA766" s="11"/>
      <c r="DB766" s="11"/>
      <c r="DC766" s="11"/>
      <c r="DD766" s="11"/>
      <c r="DE766" s="11"/>
      <c r="DF766" s="11"/>
      <c r="DG766" s="11"/>
      <c r="DH766" s="11"/>
      <c r="DI766" s="11"/>
      <c r="DJ766" s="11"/>
      <c r="DK766" s="11"/>
    </row>
    <row r="767" spans="16:115" ht="15" customHeight="1" x14ac:dyDescent="0.25"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11"/>
      <c r="BX767" s="11"/>
      <c r="BY767" s="11"/>
      <c r="BZ767" s="11"/>
      <c r="CA767" s="11"/>
      <c r="CB767" s="11"/>
      <c r="CC767" s="11"/>
      <c r="CD767" s="11"/>
      <c r="CI767" s="11"/>
      <c r="CJ767" s="11"/>
      <c r="CK767" s="11"/>
      <c r="CL767" s="11"/>
      <c r="CM767" s="11"/>
      <c r="CN767" s="11"/>
      <c r="CO767" s="11"/>
      <c r="CP767" s="11"/>
      <c r="CQ767" s="11"/>
      <c r="CR767" s="11"/>
      <c r="CS767" s="11"/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1"/>
      <c r="DJ767" s="11"/>
      <c r="DK767" s="11"/>
    </row>
    <row r="768" spans="16:115" ht="15" customHeight="1" x14ac:dyDescent="0.25"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  <c r="BS768" s="11"/>
      <c r="BT768" s="11"/>
      <c r="BU768" s="11"/>
      <c r="BV768" s="11"/>
      <c r="BW768" s="11"/>
      <c r="BX768" s="11"/>
      <c r="BY768" s="11"/>
      <c r="BZ768" s="11"/>
      <c r="CA768" s="11"/>
      <c r="CB768" s="11"/>
      <c r="CC768" s="11"/>
      <c r="CD768" s="11"/>
      <c r="CI768" s="11"/>
      <c r="CJ768" s="11"/>
      <c r="CK768" s="11"/>
      <c r="CL768" s="11"/>
      <c r="CM768" s="11"/>
      <c r="CN768" s="11"/>
      <c r="CO768" s="11"/>
      <c r="CP768" s="11"/>
      <c r="CQ768" s="11"/>
      <c r="CR768" s="11"/>
      <c r="CS768" s="11"/>
      <c r="CT768" s="11"/>
      <c r="CU768" s="11"/>
      <c r="CV768" s="11"/>
      <c r="CW768" s="11"/>
      <c r="CX768" s="11"/>
      <c r="CY768" s="11"/>
      <c r="CZ768" s="11"/>
      <c r="DA768" s="11"/>
      <c r="DB768" s="11"/>
      <c r="DC768" s="11"/>
      <c r="DD768" s="11"/>
      <c r="DE768" s="11"/>
      <c r="DF768" s="11"/>
      <c r="DG768" s="11"/>
      <c r="DH768" s="11"/>
      <c r="DI768" s="11"/>
      <c r="DJ768" s="11"/>
      <c r="DK768" s="11"/>
    </row>
    <row r="769" spans="16:115" ht="15" customHeight="1" x14ac:dyDescent="0.25"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  <c r="BS769" s="11"/>
      <c r="BT769" s="11"/>
      <c r="BU769" s="11"/>
      <c r="BV769" s="11"/>
      <c r="BW769" s="11"/>
      <c r="BX769" s="11"/>
      <c r="BY769" s="11"/>
      <c r="BZ769" s="11"/>
      <c r="CA769" s="11"/>
      <c r="CB769" s="11"/>
      <c r="CC769" s="11"/>
      <c r="CD769" s="11"/>
      <c r="CI769" s="11"/>
      <c r="CJ769" s="11"/>
      <c r="CK769" s="11"/>
      <c r="CL769" s="11"/>
      <c r="CM769" s="11"/>
      <c r="CN769" s="11"/>
      <c r="CO769" s="11"/>
      <c r="CP769" s="11"/>
      <c r="CQ769" s="11"/>
      <c r="CR769" s="11"/>
      <c r="CS769" s="11"/>
      <c r="CT769" s="11"/>
      <c r="CU769" s="11"/>
      <c r="CV769" s="11"/>
      <c r="CW769" s="11"/>
      <c r="CX769" s="11"/>
      <c r="CY769" s="11"/>
      <c r="CZ769" s="11"/>
      <c r="DA769" s="11"/>
      <c r="DB769" s="11"/>
      <c r="DC769" s="11"/>
      <c r="DD769" s="11"/>
      <c r="DE769" s="11"/>
      <c r="DF769" s="11"/>
      <c r="DG769" s="11"/>
      <c r="DH769" s="11"/>
      <c r="DI769" s="11"/>
      <c r="DJ769" s="11"/>
      <c r="DK769" s="11"/>
    </row>
    <row r="770" spans="16:115" ht="15" customHeight="1" x14ac:dyDescent="0.25"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  <c r="BS770" s="11"/>
      <c r="BT770" s="11"/>
      <c r="BU770" s="11"/>
      <c r="BV770" s="11"/>
      <c r="BW770" s="11"/>
      <c r="BX770" s="11"/>
      <c r="BY770" s="11"/>
      <c r="BZ770" s="11"/>
      <c r="CA770" s="11"/>
      <c r="CB770" s="11"/>
      <c r="CC770" s="11"/>
      <c r="CD770" s="11"/>
      <c r="CI770" s="11"/>
      <c r="CJ770" s="11"/>
      <c r="CK770" s="11"/>
      <c r="CL770" s="11"/>
      <c r="CM770" s="11"/>
      <c r="CN770" s="11"/>
      <c r="CO770" s="11"/>
      <c r="CP770" s="11"/>
      <c r="CQ770" s="11"/>
      <c r="CR770" s="11"/>
      <c r="CS770" s="11"/>
      <c r="CT770" s="11"/>
      <c r="CU770" s="11"/>
      <c r="CV770" s="11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1"/>
      <c r="DJ770" s="11"/>
      <c r="DK770" s="11"/>
    </row>
    <row r="771" spans="16:115" ht="15" customHeight="1" x14ac:dyDescent="0.25"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  <c r="BS771" s="11"/>
      <c r="BT771" s="11"/>
      <c r="BU771" s="11"/>
      <c r="BV771" s="11"/>
      <c r="BW771" s="11"/>
      <c r="BX771" s="11"/>
      <c r="BY771" s="11"/>
      <c r="BZ771" s="11"/>
      <c r="CA771" s="11"/>
      <c r="CB771" s="11"/>
      <c r="CC771" s="11"/>
      <c r="CD771" s="11"/>
      <c r="CI771" s="11"/>
      <c r="CJ771" s="11"/>
      <c r="CK771" s="11"/>
      <c r="CL771" s="11"/>
      <c r="CM771" s="11"/>
      <c r="CN771" s="11"/>
      <c r="CO771" s="11"/>
      <c r="CP771" s="11"/>
      <c r="CQ771" s="11"/>
      <c r="CR771" s="11"/>
      <c r="CS771" s="11"/>
      <c r="CT771" s="11"/>
      <c r="CU771" s="11"/>
      <c r="CV771" s="11"/>
      <c r="CW771" s="11"/>
      <c r="CX771" s="11"/>
      <c r="CY771" s="11"/>
      <c r="CZ771" s="11"/>
      <c r="DA771" s="11"/>
      <c r="DB771" s="11"/>
      <c r="DC771" s="11"/>
      <c r="DD771" s="11"/>
      <c r="DE771" s="11"/>
      <c r="DF771" s="11"/>
      <c r="DG771" s="11"/>
      <c r="DH771" s="11"/>
      <c r="DI771" s="11"/>
      <c r="DJ771" s="11"/>
      <c r="DK771" s="11"/>
    </row>
    <row r="772" spans="16:115" ht="15" customHeight="1" x14ac:dyDescent="0.25"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  <c r="BS772" s="11"/>
      <c r="BT772" s="11"/>
      <c r="BU772" s="11"/>
      <c r="BV772" s="11"/>
      <c r="BW772" s="11"/>
      <c r="BX772" s="11"/>
      <c r="BY772" s="11"/>
      <c r="BZ772" s="11"/>
      <c r="CA772" s="11"/>
      <c r="CB772" s="11"/>
      <c r="CC772" s="11"/>
      <c r="CD772" s="11"/>
      <c r="CI772" s="11"/>
      <c r="CJ772" s="11"/>
      <c r="CK772" s="11"/>
      <c r="CL772" s="11"/>
      <c r="CM772" s="11"/>
      <c r="CN772" s="11"/>
      <c r="CO772" s="11"/>
      <c r="CP772" s="11"/>
      <c r="CQ772" s="11"/>
      <c r="CR772" s="11"/>
      <c r="CS772" s="11"/>
      <c r="CT772" s="11"/>
      <c r="CU772" s="11"/>
      <c r="CV772" s="11"/>
      <c r="CW772" s="11"/>
      <c r="CX772" s="11"/>
      <c r="CY772" s="11"/>
      <c r="CZ772" s="11"/>
      <c r="DA772" s="11"/>
      <c r="DB772" s="11"/>
      <c r="DC772" s="11"/>
      <c r="DD772" s="11"/>
      <c r="DE772" s="11"/>
      <c r="DF772" s="11"/>
      <c r="DG772" s="11"/>
      <c r="DH772" s="11"/>
      <c r="DI772" s="11"/>
      <c r="DJ772" s="11"/>
      <c r="DK772" s="11"/>
    </row>
    <row r="773" spans="16:115" ht="15" customHeight="1" x14ac:dyDescent="0.25"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  <c r="BS773" s="11"/>
      <c r="BT773" s="11"/>
      <c r="BU773" s="11"/>
      <c r="BV773" s="11"/>
      <c r="BW773" s="11"/>
      <c r="BX773" s="11"/>
      <c r="BY773" s="11"/>
      <c r="BZ773" s="11"/>
      <c r="CA773" s="11"/>
      <c r="CB773" s="11"/>
      <c r="CC773" s="11"/>
      <c r="CD773" s="11"/>
      <c r="CI773" s="11"/>
      <c r="CJ773" s="11"/>
      <c r="CK773" s="11"/>
      <c r="CL773" s="11"/>
      <c r="CM773" s="11"/>
      <c r="CN773" s="11"/>
      <c r="CO773" s="11"/>
      <c r="CP773" s="11"/>
      <c r="CQ773" s="11"/>
      <c r="CR773" s="11"/>
      <c r="CS773" s="11"/>
      <c r="CT773" s="11"/>
      <c r="CU773" s="11"/>
      <c r="CV773" s="11"/>
      <c r="CW773" s="11"/>
      <c r="CX773" s="11"/>
      <c r="CY773" s="11"/>
      <c r="CZ773" s="11"/>
      <c r="DA773" s="11"/>
      <c r="DB773" s="11"/>
      <c r="DC773" s="11"/>
      <c r="DD773" s="11"/>
      <c r="DE773" s="11"/>
      <c r="DF773" s="11"/>
      <c r="DG773" s="11"/>
      <c r="DH773" s="11"/>
      <c r="DI773" s="11"/>
      <c r="DJ773" s="11"/>
      <c r="DK773" s="11"/>
    </row>
    <row r="774" spans="16:115" ht="15" customHeight="1" x14ac:dyDescent="0.25"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  <c r="BS774" s="11"/>
      <c r="BT774" s="11"/>
      <c r="BU774" s="11"/>
      <c r="BV774" s="11"/>
      <c r="BW774" s="11"/>
      <c r="BX774" s="11"/>
      <c r="BY774" s="11"/>
      <c r="BZ774" s="11"/>
      <c r="CA774" s="11"/>
      <c r="CB774" s="11"/>
      <c r="CC774" s="11"/>
      <c r="CD774" s="11"/>
      <c r="CI774" s="11"/>
      <c r="CJ774" s="11"/>
      <c r="CK774" s="11"/>
      <c r="CL774" s="11"/>
      <c r="CM774" s="11"/>
      <c r="CN774" s="11"/>
      <c r="CO774" s="11"/>
      <c r="CP774" s="11"/>
      <c r="CQ774" s="11"/>
      <c r="CR774" s="11"/>
      <c r="CS774" s="11"/>
      <c r="CT774" s="11"/>
      <c r="CU774" s="11"/>
      <c r="CV774" s="11"/>
      <c r="CW774" s="11"/>
      <c r="CX774" s="11"/>
      <c r="CY774" s="11"/>
      <c r="CZ774" s="11"/>
      <c r="DA774" s="11"/>
      <c r="DB774" s="11"/>
      <c r="DC774" s="11"/>
      <c r="DD774" s="11"/>
      <c r="DE774" s="11"/>
      <c r="DF774" s="11"/>
      <c r="DG774" s="11"/>
      <c r="DH774" s="11"/>
      <c r="DI774" s="11"/>
      <c r="DJ774" s="11"/>
      <c r="DK774" s="11"/>
    </row>
    <row r="775" spans="16:115" ht="15" customHeight="1" x14ac:dyDescent="0.25"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  <c r="BS775" s="11"/>
      <c r="BT775" s="11"/>
      <c r="BU775" s="11"/>
      <c r="BV775" s="11"/>
      <c r="BW775" s="11"/>
      <c r="BX775" s="11"/>
      <c r="BY775" s="11"/>
      <c r="BZ775" s="11"/>
      <c r="CA775" s="11"/>
      <c r="CB775" s="11"/>
      <c r="CC775" s="11"/>
      <c r="CD775" s="11"/>
      <c r="CI775" s="11"/>
      <c r="CJ775" s="11"/>
      <c r="CK775" s="11"/>
      <c r="CL775" s="11"/>
      <c r="CM775" s="11"/>
      <c r="CN775" s="11"/>
      <c r="CO775" s="11"/>
      <c r="CP775" s="11"/>
      <c r="CQ775" s="11"/>
      <c r="CR775" s="11"/>
      <c r="CS775" s="11"/>
      <c r="CT775" s="11"/>
      <c r="CU775" s="11"/>
      <c r="CV775" s="11"/>
      <c r="CW775" s="11"/>
      <c r="CX775" s="11"/>
      <c r="CY775" s="11"/>
      <c r="CZ775" s="11"/>
      <c r="DA775" s="11"/>
      <c r="DB775" s="11"/>
      <c r="DC775" s="11"/>
      <c r="DD775" s="11"/>
      <c r="DE775" s="11"/>
      <c r="DF775" s="11"/>
      <c r="DG775" s="11"/>
      <c r="DH775" s="11"/>
      <c r="DI775" s="11"/>
      <c r="DJ775" s="11"/>
      <c r="DK775" s="11"/>
    </row>
    <row r="776" spans="16:115" ht="15" customHeight="1" x14ac:dyDescent="0.25"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  <c r="BS776" s="11"/>
      <c r="BT776" s="11"/>
      <c r="BU776" s="11"/>
      <c r="BV776" s="11"/>
      <c r="BW776" s="11"/>
      <c r="BX776" s="11"/>
      <c r="BY776" s="11"/>
      <c r="BZ776" s="11"/>
      <c r="CA776" s="11"/>
      <c r="CB776" s="11"/>
      <c r="CC776" s="11"/>
      <c r="CD776" s="11"/>
      <c r="CI776" s="11"/>
      <c r="CJ776" s="11"/>
      <c r="CK776" s="11"/>
      <c r="CL776" s="11"/>
      <c r="CM776" s="11"/>
      <c r="CN776" s="11"/>
      <c r="CO776" s="11"/>
      <c r="CP776" s="11"/>
      <c r="CQ776" s="11"/>
      <c r="CR776" s="11"/>
      <c r="CS776" s="11"/>
      <c r="CT776" s="11"/>
      <c r="CU776" s="11"/>
      <c r="CV776" s="11"/>
      <c r="CW776" s="11"/>
      <c r="CX776" s="11"/>
      <c r="CY776" s="11"/>
      <c r="CZ776" s="11"/>
      <c r="DA776" s="11"/>
      <c r="DB776" s="11"/>
      <c r="DC776" s="11"/>
      <c r="DD776" s="11"/>
      <c r="DE776" s="11"/>
      <c r="DF776" s="11"/>
      <c r="DG776" s="11"/>
      <c r="DH776" s="11"/>
      <c r="DI776" s="11"/>
      <c r="DJ776" s="11"/>
      <c r="DK776" s="11"/>
    </row>
    <row r="777" spans="16:115" ht="15" customHeight="1" x14ac:dyDescent="0.25"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  <c r="BS777" s="11"/>
      <c r="BT777" s="11"/>
      <c r="BU777" s="11"/>
      <c r="BV777" s="11"/>
      <c r="BW777" s="11"/>
      <c r="BX777" s="11"/>
      <c r="BY777" s="11"/>
      <c r="BZ777" s="11"/>
      <c r="CA777" s="11"/>
      <c r="CB777" s="11"/>
      <c r="CC777" s="11"/>
      <c r="CD777" s="11"/>
      <c r="CI777" s="11"/>
      <c r="CJ777" s="11"/>
      <c r="CK777" s="11"/>
      <c r="CL777" s="11"/>
      <c r="CM777" s="11"/>
      <c r="CN777" s="11"/>
      <c r="CO777" s="11"/>
      <c r="CP777" s="11"/>
      <c r="CQ777" s="11"/>
      <c r="CR777" s="11"/>
      <c r="CS777" s="11"/>
      <c r="CT777" s="11"/>
      <c r="CU777" s="11"/>
      <c r="CV777" s="11"/>
      <c r="CW777" s="11"/>
      <c r="CX777" s="11"/>
      <c r="CY777" s="11"/>
      <c r="CZ777" s="11"/>
      <c r="DA777" s="11"/>
      <c r="DB777" s="11"/>
      <c r="DC777" s="11"/>
      <c r="DD777" s="11"/>
      <c r="DE777" s="11"/>
      <c r="DF777" s="11"/>
      <c r="DG777" s="11"/>
      <c r="DH777" s="11"/>
      <c r="DI777" s="11"/>
      <c r="DJ777" s="11"/>
      <c r="DK777" s="11"/>
    </row>
    <row r="778" spans="16:115" ht="15" customHeight="1" x14ac:dyDescent="0.25"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  <c r="BS778" s="11"/>
      <c r="BT778" s="11"/>
      <c r="BU778" s="11"/>
      <c r="BV778" s="11"/>
      <c r="BW778" s="11"/>
      <c r="BX778" s="11"/>
      <c r="BY778" s="11"/>
      <c r="BZ778" s="11"/>
      <c r="CA778" s="11"/>
      <c r="CB778" s="11"/>
      <c r="CC778" s="11"/>
      <c r="CD778" s="11"/>
      <c r="CI778" s="11"/>
      <c r="CJ778" s="11"/>
      <c r="CK778" s="11"/>
      <c r="CL778" s="11"/>
      <c r="CM778" s="11"/>
      <c r="CN778" s="11"/>
      <c r="CO778" s="11"/>
      <c r="CP778" s="11"/>
      <c r="CQ778" s="11"/>
      <c r="CR778" s="11"/>
      <c r="CS778" s="11"/>
      <c r="CT778" s="11"/>
      <c r="CU778" s="11"/>
      <c r="CV778" s="11"/>
      <c r="CW778" s="11"/>
      <c r="CX778" s="11"/>
      <c r="CY778" s="11"/>
      <c r="CZ778" s="11"/>
      <c r="DA778" s="11"/>
      <c r="DB778" s="11"/>
      <c r="DC778" s="11"/>
      <c r="DD778" s="11"/>
      <c r="DE778" s="11"/>
      <c r="DF778" s="11"/>
      <c r="DG778" s="11"/>
      <c r="DH778" s="11"/>
      <c r="DI778" s="11"/>
      <c r="DJ778" s="11"/>
      <c r="DK778" s="11"/>
    </row>
    <row r="779" spans="16:115" ht="15" customHeight="1" x14ac:dyDescent="0.25"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  <c r="BS779" s="11"/>
      <c r="BT779" s="11"/>
      <c r="BU779" s="11"/>
      <c r="BV779" s="11"/>
      <c r="BW779" s="11"/>
      <c r="BX779" s="11"/>
      <c r="BY779" s="11"/>
      <c r="BZ779" s="11"/>
      <c r="CA779" s="11"/>
      <c r="CB779" s="11"/>
      <c r="CC779" s="11"/>
      <c r="CD779" s="11"/>
      <c r="CI779" s="11"/>
      <c r="CJ779" s="11"/>
      <c r="CK779" s="11"/>
      <c r="CL779" s="11"/>
      <c r="CM779" s="11"/>
      <c r="CN779" s="11"/>
      <c r="CO779" s="11"/>
      <c r="CP779" s="11"/>
      <c r="CQ779" s="11"/>
      <c r="CR779" s="11"/>
      <c r="CS779" s="11"/>
      <c r="CT779" s="11"/>
      <c r="CU779" s="11"/>
      <c r="CV779" s="11"/>
      <c r="CW779" s="11"/>
      <c r="CX779" s="11"/>
      <c r="CY779" s="11"/>
      <c r="CZ779" s="11"/>
      <c r="DA779" s="11"/>
      <c r="DB779" s="11"/>
      <c r="DC779" s="11"/>
      <c r="DD779" s="11"/>
      <c r="DE779" s="11"/>
      <c r="DF779" s="11"/>
      <c r="DG779" s="11"/>
      <c r="DH779" s="11"/>
      <c r="DI779" s="11"/>
      <c r="DJ779" s="11"/>
      <c r="DK779" s="11"/>
    </row>
    <row r="780" spans="16:115" ht="15" customHeight="1" x14ac:dyDescent="0.25"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  <c r="BS780" s="11"/>
      <c r="BT780" s="11"/>
      <c r="BU780" s="11"/>
      <c r="BV780" s="11"/>
      <c r="BW780" s="11"/>
      <c r="BX780" s="11"/>
      <c r="BY780" s="11"/>
      <c r="BZ780" s="11"/>
      <c r="CA780" s="11"/>
      <c r="CB780" s="11"/>
      <c r="CC780" s="11"/>
      <c r="CD780" s="11"/>
      <c r="CI780" s="11"/>
      <c r="CJ780" s="11"/>
      <c r="CK780" s="11"/>
      <c r="CL780" s="11"/>
      <c r="CM780" s="11"/>
      <c r="CN780" s="11"/>
      <c r="CO780" s="11"/>
      <c r="CP780" s="11"/>
      <c r="CQ780" s="11"/>
      <c r="CR780" s="11"/>
      <c r="CS780" s="11"/>
      <c r="CT780" s="11"/>
      <c r="CU780" s="11"/>
      <c r="CV780" s="11"/>
      <c r="CW780" s="11"/>
      <c r="CX780" s="11"/>
      <c r="CY780" s="11"/>
      <c r="CZ780" s="11"/>
      <c r="DA780" s="11"/>
      <c r="DB780" s="11"/>
      <c r="DC780" s="11"/>
      <c r="DD780" s="11"/>
      <c r="DE780" s="11"/>
      <c r="DF780" s="11"/>
      <c r="DG780" s="11"/>
      <c r="DH780" s="11"/>
      <c r="DI780" s="11"/>
      <c r="DJ780" s="11"/>
      <c r="DK780" s="11"/>
    </row>
    <row r="781" spans="16:115" ht="15" customHeight="1" x14ac:dyDescent="0.25"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  <c r="BS781" s="11"/>
      <c r="BT781" s="11"/>
      <c r="BU781" s="11"/>
      <c r="BV781" s="11"/>
      <c r="BW781" s="11"/>
      <c r="BX781" s="11"/>
      <c r="BY781" s="11"/>
      <c r="BZ781" s="11"/>
      <c r="CA781" s="11"/>
      <c r="CB781" s="11"/>
      <c r="CC781" s="11"/>
      <c r="CD781" s="11"/>
      <c r="CI781" s="11"/>
      <c r="CJ781" s="11"/>
      <c r="CK781" s="11"/>
      <c r="CL781" s="11"/>
      <c r="CM781" s="11"/>
      <c r="CN781" s="11"/>
      <c r="CO781" s="11"/>
      <c r="CP781" s="11"/>
      <c r="CQ781" s="11"/>
      <c r="CR781" s="11"/>
      <c r="CS781" s="11"/>
      <c r="CT781" s="11"/>
      <c r="CU781" s="11"/>
      <c r="CV781" s="11"/>
      <c r="CW781" s="11"/>
      <c r="CX781" s="11"/>
      <c r="CY781" s="11"/>
      <c r="CZ781" s="11"/>
      <c r="DA781" s="11"/>
      <c r="DB781" s="11"/>
      <c r="DC781" s="11"/>
      <c r="DD781" s="11"/>
      <c r="DE781" s="11"/>
      <c r="DF781" s="11"/>
      <c r="DG781" s="11"/>
      <c r="DH781" s="11"/>
      <c r="DI781" s="11"/>
      <c r="DJ781" s="11"/>
      <c r="DK781" s="11"/>
    </row>
    <row r="782" spans="16:115" ht="15" customHeight="1" x14ac:dyDescent="0.25"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1"/>
      <c r="BY782" s="11"/>
      <c r="BZ782" s="11"/>
      <c r="CA782" s="11"/>
      <c r="CB782" s="11"/>
      <c r="CC782" s="11"/>
      <c r="CD782" s="11"/>
      <c r="CI782" s="11"/>
      <c r="CJ782" s="11"/>
      <c r="CK782" s="11"/>
      <c r="CL782" s="11"/>
      <c r="CM782" s="11"/>
      <c r="CN782" s="11"/>
      <c r="CO782" s="11"/>
      <c r="CP782" s="11"/>
      <c r="CQ782" s="11"/>
      <c r="CR782" s="11"/>
      <c r="CS782" s="11"/>
      <c r="CT782" s="11"/>
      <c r="CU782" s="11"/>
      <c r="CV782" s="11"/>
      <c r="CW782" s="11"/>
      <c r="CX782" s="11"/>
      <c r="CY782" s="11"/>
      <c r="CZ782" s="11"/>
      <c r="DA782" s="11"/>
      <c r="DB782" s="11"/>
      <c r="DC782" s="11"/>
      <c r="DD782" s="11"/>
      <c r="DE782" s="11"/>
      <c r="DF782" s="11"/>
      <c r="DG782" s="11"/>
      <c r="DH782" s="11"/>
      <c r="DI782" s="11"/>
      <c r="DJ782" s="11"/>
      <c r="DK782" s="11"/>
    </row>
    <row r="783" spans="16:115" ht="15" customHeight="1" x14ac:dyDescent="0.25"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  <c r="BS783" s="11"/>
      <c r="BT783" s="11"/>
      <c r="BU783" s="11"/>
      <c r="BV783" s="11"/>
      <c r="BW783" s="11"/>
      <c r="BX783" s="11"/>
      <c r="BY783" s="11"/>
      <c r="BZ783" s="11"/>
      <c r="CA783" s="11"/>
      <c r="CB783" s="11"/>
      <c r="CC783" s="11"/>
      <c r="CD783" s="11"/>
      <c r="CI783" s="11"/>
      <c r="CJ783" s="11"/>
      <c r="CK783" s="11"/>
      <c r="CL783" s="11"/>
      <c r="CM783" s="11"/>
      <c r="CN783" s="11"/>
      <c r="CO783" s="11"/>
      <c r="CP783" s="11"/>
      <c r="CQ783" s="11"/>
      <c r="CR783" s="11"/>
      <c r="CS783" s="11"/>
      <c r="CT783" s="11"/>
      <c r="CU783" s="11"/>
      <c r="CV783" s="11"/>
      <c r="CW783" s="11"/>
      <c r="CX783" s="11"/>
      <c r="CY783" s="11"/>
      <c r="CZ783" s="11"/>
      <c r="DA783" s="11"/>
      <c r="DB783" s="11"/>
      <c r="DC783" s="11"/>
      <c r="DD783" s="11"/>
      <c r="DE783" s="11"/>
      <c r="DF783" s="11"/>
      <c r="DG783" s="11"/>
      <c r="DH783" s="11"/>
      <c r="DI783" s="11"/>
      <c r="DJ783" s="11"/>
      <c r="DK783" s="11"/>
    </row>
    <row r="784" spans="16:115" ht="15" customHeight="1" x14ac:dyDescent="0.25"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  <c r="BS784" s="11"/>
      <c r="BT784" s="11"/>
      <c r="BU784" s="11"/>
      <c r="BV784" s="11"/>
      <c r="BW784" s="11"/>
      <c r="BX784" s="11"/>
      <c r="BY784" s="11"/>
      <c r="BZ784" s="11"/>
      <c r="CA784" s="11"/>
      <c r="CB784" s="11"/>
      <c r="CC784" s="11"/>
      <c r="CD784" s="11"/>
      <c r="CI784" s="11"/>
      <c r="CJ784" s="11"/>
      <c r="CK784" s="11"/>
      <c r="CL784" s="11"/>
      <c r="CM784" s="11"/>
      <c r="CN784" s="11"/>
      <c r="CO784" s="11"/>
      <c r="CP784" s="11"/>
      <c r="CQ784" s="11"/>
      <c r="CR784" s="11"/>
      <c r="CS784" s="11"/>
      <c r="CT784" s="11"/>
      <c r="CU784" s="11"/>
      <c r="CV784" s="11"/>
      <c r="CW784" s="11"/>
      <c r="CX784" s="11"/>
      <c r="CY784" s="11"/>
      <c r="CZ784" s="11"/>
      <c r="DA784" s="11"/>
      <c r="DB784" s="11"/>
      <c r="DC784" s="11"/>
      <c r="DD784" s="11"/>
      <c r="DE784" s="11"/>
      <c r="DF784" s="11"/>
      <c r="DG784" s="11"/>
      <c r="DH784" s="11"/>
      <c r="DI784" s="11"/>
      <c r="DJ784" s="11"/>
      <c r="DK784" s="11"/>
    </row>
    <row r="785" spans="16:115" ht="15" customHeight="1" x14ac:dyDescent="0.25"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  <c r="BS785" s="11"/>
      <c r="BT785" s="11"/>
      <c r="BU785" s="11"/>
      <c r="BV785" s="11"/>
      <c r="BW785" s="11"/>
      <c r="BX785" s="11"/>
      <c r="BY785" s="11"/>
      <c r="BZ785" s="11"/>
      <c r="CA785" s="11"/>
      <c r="CB785" s="11"/>
      <c r="CC785" s="11"/>
      <c r="CD785" s="11"/>
      <c r="CI785" s="11"/>
      <c r="CJ785" s="11"/>
      <c r="CK785" s="11"/>
      <c r="CL785" s="11"/>
      <c r="CM785" s="11"/>
      <c r="CN785" s="11"/>
      <c r="CO785" s="11"/>
      <c r="CP785" s="11"/>
      <c r="CQ785" s="11"/>
      <c r="CR785" s="11"/>
      <c r="CS785" s="11"/>
      <c r="CT785" s="11"/>
      <c r="CU785" s="11"/>
      <c r="CV785" s="11"/>
      <c r="CW785" s="11"/>
      <c r="CX785" s="11"/>
      <c r="CY785" s="11"/>
      <c r="CZ785" s="11"/>
      <c r="DA785" s="11"/>
      <c r="DB785" s="11"/>
      <c r="DC785" s="11"/>
      <c r="DD785" s="11"/>
      <c r="DE785" s="11"/>
      <c r="DF785" s="11"/>
      <c r="DG785" s="11"/>
      <c r="DH785" s="11"/>
      <c r="DI785" s="11"/>
      <c r="DJ785" s="11"/>
      <c r="DK785" s="11"/>
    </row>
    <row r="786" spans="16:115" ht="15" customHeight="1" x14ac:dyDescent="0.25"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  <c r="BS786" s="11"/>
      <c r="BT786" s="11"/>
      <c r="BU786" s="11"/>
      <c r="BV786" s="11"/>
      <c r="BW786" s="11"/>
      <c r="BX786" s="11"/>
      <c r="BY786" s="11"/>
      <c r="BZ786" s="11"/>
      <c r="CA786" s="11"/>
      <c r="CB786" s="11"/>
      <c r="CC786" s="11"/>
      <c r="CD786" s="11"/>
      <c r="CI786" s="11"/>
      <c r="CJ786" s="11"/>
      <c r="CK786" s="11"/>
      <c r="CL786" s="11"/>
      <c r="CM786" s="11"/>
      <c r="CN786" s="11"/>
      <c r="CO786" s="11"/>
      <c r="CP786" s="11"/>
      <c r="CQ786" s="11"/>
      <c r="CR786" s="11"/>
      <c r="CS786" s="11"/>
      <c r="CT786" s="11"/>
      <c r="CU786" s="11"/>
      <c r="CV786" s="11"/>
      <c r="CW786" s="11"/>
      <c r="CX786" s="11"/>
      <c r="CY786" s="11"/>
      <c r="CZ786" s="11"/>
      <c r="DA786" s="11"/>
      <c r="DB786" s="11"/>
      <c r="DC786" s="11"/>
      <c r="DD786" s="11"/>
      <c r="DE786" s="11"/>
      <c r="DF786" s="11"/>
      <c r="DG786" s="11"/>
      <c r="DH786" s="11"/>
      <c r="DI786" s="11"/>
      <c r="DJ786" s="11"/>
      <c r="DK786" s="11"/>
    </row>
    <row r="787" spans="16:115" ht="15" customHeight="1" x14ac:dyDescent="0.25"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  <c r="BS787" s="11"/>
      <c r="BT787" s="11"/>
      <c r="BU787" s="11"/>
      <c r="BV787" s="11"/>
      <c r="BW787" s="11"/>
      <c r="BX787" s="11"/>
      <c r="BY787" s="11"/>
      <c r="BZ787" s="11"/>
      <c r="CA787" s="11"/>
      <c r="CB787" s="11"/>
      <c r="CC787" s="11"/>
      <c r="CD787" s="11"/>
      <c r="CI787" s="11"/>
      <c r="CJ787" s="11"/>
      <c r="CK787" s="11"/>
      <c r="CL787" s="11"/>
      <c r="CM787" s="11"/>
      <c r="CN787" s="11"/>
      <c r="CO787" s="11"/>
      <c r="CP787" s="11"/>
      <c r="CQ787" s="11"/>
      <c r="CR787" s="11"/>
      <c r="CS787" s="11"/>
      <c r="CT787" s="11"/>
      <c r="CU787" s="11"/>
      <c r="CV787" s="11"/>
      <c r="CW787" s="11"/>
      <c r="CX787" s="11"/>
      <c r="CY787" s="11"/>
      <c r="CZ787" s="11"/>
      <c r="DA787" s="11"/>
      <c r="DB787" s="11"/>
      <c r="DC787" s="11"/>
      <c r="DD787" s="11"/>
      <c r="DE787" s="11"/>
      <c r="DF787" s="11"/>
      <c r="DG787" s="11"/>
      <c r="DH787" s="11"/>
      <c r="DI787" s="11"/>
      <c r="DJ787" s="11"/>
      <c r="DK787" s="11"/>
    </row>
    <row r="788" spans="16:115" ht="15" customHeight="1" x14ac:dyDescent="0.25"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  <c r="BS788" s="11"/>
      <c r="BT788" s="11"/>
      <c r="BU788" s="11"/>
      <c r="BV788" s="11"/>
      <c r="BW788" s="11"/>
      <c r="BX788" s="11"/>
      <c r="BY788" s="11"/>
      <c r="BZ788" s="11"/>
      <c r="CA788" s="11"/>
      <c r="CB788" s="11"/>
      <c r="CC788" s="11"/>
      <c r="CD788" s="11"/>
      <c r="CI788" s="11"/>
      <c r="CJ788" s="11"/>
      <c r="CK788" s="11"/>
      <c r="CL788" s="11"/>
      <c r="CM788" s="11"/>
      <c r="CN788" s="11"/>
      <c r="CO788" s="11"/>
      <c r="CP788" s="11"/>
      <c r="CQ788" s="11"/>
      <c r="CR788" s="11"/>
      <c r="CS788" s="11"/>
      <c r="CT788" s="11"/>
      <c r="CU788" s="11"/>
      <c r="CV788" s="11"/>
      <c r="CW788" s="11"/>
      <c r="CX788" s="11"/>
      <c r="CY788" s="11"/>
      <c r="CZ788" s="11"/>
      <c r="DA788" s="11"/>
      <c r="DB788" s="11"/>
      <c r="DC788" s="11"/>
      <c r="DD788" s="11"/>
      <c r="DE788" s="11"/>
      <c r="DF788" s="11"/>
      <c r="DG788" s="11"/>
      <c r="DH788" s="11"/>
      <c r="DI788" s="11"/>
      <c r="DJ788" s="11"/>
      <c r="DK788" s="11"/>
    </row>
    <row r="789" spans="16:115" ht="15" customHeight="1" x14ac:dyDescent="0.25"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  <c r="BS789" s="11"/>
      <c r="BT789" s="11"/>
      <c r="BU789" s="11"/>
      <c r="BV789" s="11"/>
      <c r="BW789" s="11"/>
      <c r="BX789" s="11"/>
      <c r="BY789" s="11"/>
      <c r="BZ789" s="11"/>
      <c r="CA789" s="11"/>
      <c r="CB789" s="11"/>
      <c r="CC789" s="11"/>
      <c r="CD789" s="11"/>
      <c r="CI789" s="11"/>
      <c r="CJ789" s="11"/>
      <c r="CK789" s="11"/>
      <c r="CL789" s="11"/>
      <c r="CM789" s="11"/>
      <c r="CN789" s="11"/>
      <c r="CO789" s="11"/>
      <c r="CP789" s="11"/>
      <c r="CQ789" s="11"/>
      <c r="CR789" s="11"/>
      <c r="CS789" s="11"/>
      <c r="CT789" s="11"/>
      <c r="CU789" s="11"/>
      <c r="CV789" s="11"/>
      <c r="CW789" s="11"/>
      <c r="CX789" s="11"/>
      <c r="CY789" s="11"/>
      <c r="CZ789" s="11"/>
      <c r="DA789" s="11"/>
      <c r="DB789" s="11"/>
      <c r="DC789" s="11"/>
      <c r="DD789" s="11"/>
      <c r="DE789" s="11"/>
      <c r="DF789" s="11"/>
      <c r="DG789" s="11"/>
      <c r="DH789" s="11"/>
      <c r="DI789" s="11"/>
      <c r="DJ789" s="11"/>
      <c r="DK789" s="11"/>
    </row>
    <row r="790" spans="16:115" ht="15" customHeight="1" x14ac:dyDescent="0.25"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  <c r="BS790" s="11"/>
      <c r="BT790" s="11"/>
      <c r="BU790" s="11"/>
      <c r="BV790" s="11"/>
      <c r="BW790" s="11"/>
      <c r="BX790" s="11"/>
      <c r="BY790" s="11"/>
      <c r="BZ790" s="11"/>
      <c r="CA790" s="11"/>
      <c r="CB790" s="11"/>
      <c r="CC790" s="11"/>
      <c r="CD790" s="11"/>
      <c r="CI790" s="11"/>
      <c r="CJ790" s="11"/>
      <c r="CK790" s="11"/>
      <c r="CL790" s="11"/>
      <c r="CM790" s="11"/>
      <c r="CN790" s="11"/>
      <c r="CO790" s="11"/>
      <c r="CP790" s="11"/>
      <c r="CQ790" s="11"/>
      <c r="CR790" s="11"/>
      <c r="CS790" s="11"/>
      <c r="CT790" s="11"/>
      <c r="CU790" s="11"/>
      <c r="CV790" s="11"/>
      <c r="CW790" s="11"/>
      <c r="CX790" s="11"/>
      <c r="CY790" s="11"/>
      <c r="CZ790" s="11"/>
      <c r="DA790" s="11"/>
      <c r="DB790" s="11"/>
      <c r="DC790" s="11"/>
      <c r="DD790" s="11"/>
      <c r="DE790" s="11"/>
      <c r="DF790" s="11"/>
      <c r="DG790" s="11"/>
      <c r="DH790" s="11"/>
      <c r="DI790" s="11"/>
      <c r="DJ790" s="11"/>
      <c r="DK790" s="11"/>
    </row>
    <row r="791" spans="16:115" ht="15" customHeight="1" x14ac:dyDescent="0.25"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  <c r="BS791" s="11"/>
      <c r="BT791" s="11"/>
      <c r="BU791" s="11"/>
      <c r="BV791" s="11"/>
      <c r="BW791" s="11"/>
      <c r="BX791" s="11"/>
      <c r="BY791" s="11"/>
      <c r="BZ791" s="11"/>
      <c r="CA791" s="11"/>
      <c r="CB791" s="11"/>
      <c r="CC791" s="11"/>
      <c r="CD791" s="11"/>
      <c r="CI791" s="11"/>
      <c r="CJ791" s="11"/>
      <c r="CK791" s="11"/>
      <c r="CL791" s="11"/>
      <c r="CM791" s="11"/>
      <c r="CN791" s="11"/>
      <c r="CO791" s="11"/>
      <c r="CP791" s="11"/>
      <c r="CQ791" s="11"/>
      <c r="CR791" s="11"/>
      <c r="CS791" s="11"/>
      <c r="CT791" s="11"/>
      <c r="CU791" s="11"/>
      <c r="CV791" s="11"/>
      <c r="CW791" s="11"/>
      <c r="CX791" s="11"/>
      <c r="CY791" s="11"/>
      <c r="CZ791" s="11"/>
      <c r="DA791" s="11"/>
      <c r="DB791" s="11"/>
      <c r="DC791" s="11"/>
      <c r="DD791" s="11"/>
      <c r="DE791" s="11"/>
      <c r="DF791" s="11"/>
      <c r="DG791" s="11"/>
      <c r="DH791" s="11"/>
      <c r="DI791" s="11"/>
      <c r="DJ791" s="11"/>
      <c r="DK791" s="11"/>
    </row>
    <row r="792" spans="16:115" ht="15" customHeight="1" x14ac:dyDescent="0.25"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  <c r="BS792" s="11"/>
      <c r="BT792" s="11"/>
      <c r="BU792" s="11"/>
      <c r="BV792" s="11"/>
      <c r="BW792" s="11"/>
      <c r="BX792" s="11"/>
      <c r="BY792" s="11"/>
      <c r="BZ792" s="11"/>
      <c r="CA792" s="11"/>
      <c r="CB792" s="11"/>
      <c r="CC792" s="11"/>
      <c r="CD792" s="11"/>
      <c r="CI792" s="11"/>
      <c r="CJ792" s="11"/>
      <c r="CK792" s="11"/>
      <c r="CL792" s="11"/>
      <c r="CM792" s="11"/>
      <c r="CN792" s="11"/>
      <c r="CO792" s="11"/>
      <c r="CP792" s="11"/>
      <c r="CQ792" s="11"/>
      <c r="CR792" s="11"/>
      <c r="CS792" s="11"/>
      <c r="CT792" s="11"/>
      <c r="CU792" s="11"/>
      <c r="CV792" s="11"/>
      <c r="CW792" s="11"/>
      <c r="CX792" s="11"/>
      <c r="CY792" s="11"/>
      <c r="CZ792" s="11"/>
      <c r="DA792" s="11"/>
      <c r="DB792" s="11"/>
      <c r="DC792" s="11"/>
      <c r="DD792" s="11"/>
      <c r="DE792" s="11"/>
      <c r="DF792" s="11"/>
      <c r="DG792" s="11"/>
      <c r="DH792" s="11"/>
      <c r="DI792" s="11"/>
      <c r="DJ792" s="11"/>
      <c r="DK792" s="11"/>
    </row>
    <row r="793" spans="16:115" ht="15" customHeight="1" x14ac:dyDescent="0.25"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  <c r="BS793" s="11"/>
      <c r="BT793" s="11"/>
      <c r="BU793" s="11"/>
      <c r="BV793" s="11"/>
      <c r="BW793" s="11"/>
      <c r="BX793" s="11"/>
      <c r="BY793" s="11"/>
      <c r="BZ793" s="11"/>
      <c r="CA793" s="11"/>
      <c r="CB793" s="11"/>
      <c r="CC793" s="11"/>
      <c r="CD793" s="11"/>
      <c r="CI793" s="11"/>
      <c r="CJ793" s="11"/>
      <c r="CK793" s="11"/>
      <c r="CL793" s="11"/>
      <c r="CM793" s="11"/>
      <c r="CN793" s="11"/>
      <c r="CO793" s="11"/>
      <c r="CP793" s="11"/>
      <c r="CQ793" s="11"/>
      <c r="CR793" s="11"/>
      <c r="CS793" s="11"/>
      <c r="CT793" s="11"/>
      <c r="CU793" s="11"/>
      <c r="CV793" s="11"/>
      <c r="CW793" s="11"/>
      <c r="CX793" s="11"/>
      <c r="CY793" s="11"/>
      <c r="CZ793" s="11"/>
      <c r="DA793" s="11"/>
      <c r="DB793" s="11"/>
      <c r="DC793" s="11"/>
      <c r="DD793" s="11"/>
      <c r="DE793" s="11"/>
      <c r="DF793" s="11"/>
      <c r="DG793" s="11"/>
      <c r="DH793" s="11"/>
      <c r="DI793" s="11"/>
      <c r="DJ793" s="11"/>
      <c r="DK793" s="11"/>
    </row>
    <row r="794" spans="16:115" ht="15" customHeight="1" x14ac:dyDescent="0.25"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  <c r="BS794" s="11"/>
      <c r="BT794" s="11"/>
      <c r="BU794" s="11"/>
      <c r="BV794" s="11"/>
      <c r="BW794" s="11"/>
      <c r="BX794" s="11"/>
      <c r="BY794" s="11"/>
      <c r="BZ794" s="11"/>
      <c r="CA794" s="11"/>
      <c r="CB794" s="11"/>
      <c r="CC794" s="11"/>
      <c r="CD794" s="11"/>
      <c r="CI794" s="11"/>
      <c r="CJ794" s="11"/>
      <c r="CK794" s="11"/>
      <c r="CL794" s="11"/>
      <c r="CM794" s="11"/>
      <c r="CN794" s="11"/>
      <c r="CO794" s="11"/>
      <c r="CP794" s="11"/>
      <c r="CQ794" s="11"/>
      <c r="CR794" s="11"/>
      <c r="CS794" s="11"/>
      <c r="CT794" s="11"/>
      <c r="CU794" s="11"/>
      <c r="CV794" s="11"/>
      <c r="CW794" s="11"/>
      <c r="CX794" s="11"/>
      <c r="CY794" s="11"/>
      <c r="CZ794" s="11"/>
      <c r="DA794" s="11"/>
      <c r="DB794" s="11"/>
      <c r="DC794" s="11"/>
      <c r="DD794" s="11"/>
      <c r="DE794" s="11"/>
      <c r="DF794" s="11"/>
      <c r="DG794" s="11"/>
      <c r="DH794" s="11"/>
      <c r="DI794" s="11"/>
      <c r="DJ794" s="11"/>
      <c r="DK794" s="11"/>
    </row>
    <row r="795" spans="16:115" ht="15" customHeight="1" x14ac:dyDescent="0.25"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  <c r="BS795" s="11"/>
      <c r="BT795" s="11"/>
      <c r="BU795" s="11"/>
      <c r="BV795" s="11"/>
      <c r="BW795" s="11"/>
      <c r="BX795" s="11"/>
      <c r="BY795" s="11"/>
      <c r="BZ795" s="11"/>
      <c r="CA795" s="11"/>
      <c r="CB795" s="11"/>
      <c r="CC795" s="11"/>
      <c r="CD795" s="11"/>
      <c r="CI795" s="11"/>
      <c r="CJ795" s="11"/>
      <c r="CK795" s="11"/>
      <c r="CL795" s="11"/>
      <c r="CM795" s="11"/>
      <c r="CN795" s="11"/>
      <c r="CO795" s="11"/>
      <c r="CP795" s="11"/>
      <c r="CQ795" s="11"/>
      <c r="CR795" s="11"/>
      <c r="CS795" s="11"/>
      <c r="CT795" s="11"/>
      <c r="CU795" s="11"/>
      <c r="CV795" s="11"/>
      <c r="CW795" s="11"/>
      <c r="CX795" s="11"/>
      <c r="CY795" s="11"/>
      <c r="CZ795" s="11"/>
      <c r="DA795" s="11"/>
      <c r="DB795" s="11"/>
      <c r="DC795" s="11"/>
      <c r="DD795" s="11"/>
      <c r="DE795" s="11"/>
      <c r="DF795" s="11"/>
      <c r="DG795" s="11"/>
      <c r="DH795" s="11"/>
      <c r="DI795" s="11"/>
      <c r="DJ795" s="11"/>
      <c r="DK795" s="11"/>
    </row>
    <row r="796" spans="16:115" ht="15" customHeight="1" x14ac:dyDescent="0.25"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  <c r="BS796" s="11"/>
      <c r="BT796" s="11"/>
      <c r="BU796" s="11"/>
      <c r="BV796" s="11"/>
      <c r="BW796" s="11"/>
      <c r="BX796" s="11"/>
      <c r="BY796" s="11"/>
      <c r="BZ796" s="11"/>
      <c r="CA796" s="11"/>
      <c r="CB796" s="11"/>
      <c r="CC796" s="11"/>
      <c r="CD796" s="11"/>
      <c r="CI796" s="11"/>
      <c r="CJ796" s="11"/>
      <c r="CK796" s="11"/>
      <c r="CL796" s="11"/>
      <c r="CM796" s="11"/>
      <c r="CN796" s="11"/>
      <c r="CO796" s="11"/>
      <c r="CP796" s="11"/>
      <c r="CQ796" s="11"/>
      <c r="CR796" s="11"/>
      <c r="CS796" s="11"/>
      <c r="CT796" s="11"/>
      <c r="CU796" s="11"/>
      <c r="CV796" s="11"/>
      <c r="CW796" s="11"/>
      <c r="CX796" s="11"/>
      <c r="CY796" s="11"/>
      <c r="CZ796" s="11"/>
      <c r="DA796" s="11"/>
      <c r="DB796" s="11"/>
      <c r="DC796" s="11"/>
      <c r="DD796" s="11"/>
      <c r="DE796" s="11"/>
      <c r="DF796" s="11"/>
      <c r="DG796" s="11"/>
      <c r="DH796" s="11"/>
      <c r="DI796" s="11"/>
      <c r="DJ796" s="11"/>
      <c r="DK796" s="11"/>
    </row>
    <row r="797" spans="16:115" ht="15" customHeight="1" x14ac:dyDescent="0.25"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  <c r="BS797" s="11"/>
      <c r="BT797" s="11"/>
      <c r="BU797" s="11"/>
      <c r="BV797" s="11"/>
      <c r="BW797" s="11"/>
      <c r="BX797" s="11"/>
      <c r="BY797" s="11"/>
      <c r="BZ797" s="11"/>
      <c r="CA797" s="11"/>
      <c r="CB797" s="11"/>
      <c r="CC797" s="11"/>
      <c r="CD797" s="11"/>
      <c r="CI797" s="11"/>
      <c r="CJ797" s="11"/>
      <c r="CK797" s="11"/>
      <c r="CL797" s="11"/>
      <c r="CM797" s="11"/>
      <c r="CN797" s="11"/>
      <c r="CO797" s="11"/>
      <c r="CP797" s="11"/>
      <c r="CQ797" s="11"/>
      <c r="CR797" s="11"/>
      <c r="CS797" s="11"/>
      <c r="CT797" s="11"/>
      <c r="CU797" s="11"/>
      <c r="CV797" s="11"/>
      <c r="CW797" s="11"/>
      <c r="CX797" s="11"/>
      <c r="CY797" s="11"/>
      <c r="CZ797" s="11"/>
      <c r="DA797" s="11"/>
      <c r="DB797" s="11"/>
      <c r="DC797" s="11"/>
      <c r="DD797" s="11"/>
      <c r="DE797" s="11"/>
      <c r="DF797" s="11"/>
      <c r="DG797" s="11"/>
      <c r="DH797" s="11"/>
      <c r="DI797" s="11"/>
      <c r="DJ797" s="11"/>
      <c r="DK797" s="11"/>
    </row>
    <row r="798" spans="16:115" ht="15" customHeight="1" x14ac:dyDescent="0.25"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  <c r="BS798" s="11"/>
      <c r="BT798" s="11"/>
      <c r="BU798" s="11"/>
      <c r="BV798" s="11"/>
      <c r="BW798" s="11"/>
      <c r="BX798" s="11"/>
      <c r="BY798" s="11"/>
      <c r="BZ798" s="11"/>
      <c r="CA798" s="11"/>
      <c r="CB798" s="11"/>
      <c r="CC798" s="11"/>
      <c r="CD798" s="11"/>
      <c r="CI798" s="11"/>
      <c r="CJ798" s="11"/>
      <c r="CK798" s="11"/>
      <c r="CL798" s="11"/>
      <c r="CM798" s="11"/>
      <c r="CN798" s="11"/>
      <c r="CO798" s="11"/>
      <c r="CP798" s="11"/>
      <c r="CQ798" s="11"/>
      <c r="CR798" s="11"/>
      <c r="CS798" s="11"/>
      <c r="CT798" s="11"/>
      <c r="CU798" s="11"/>
      <c r="CV798" s="11"/>
      <c r="CW798" s="11"/>
      <c r="CX798" s="11"/>
      <c r="CY798" s="11"/>
      <c r="CZ798" s="11"/>
      <c r="DA798" s="11"/>
      <c r="DB798" s="11"/>
      <c r="DC798" s="11"/>
      <c r="DD798" s="11"/>
      <c r="DE798" s="11"/>
      <c r="DF798" s="11"/>
      <c r="DG798" s="11"/>
      <c r="DH798" s="11"/>
      <c r="DI798" s="11"/>
      <c r="DJ798" s="11"/>
      <c r="DK798" s="11"/>
    </row>
    <row r="799" spans="16:115" ht="15" customHeight="1" x14ac:dyDescent="0.25"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  <c r="BS799" s="11"/>
      <c r="BT799" s="11"/>
      <c r="BU799" s="11"/>
      <c r="BV799" s="11"/>
      <c r="BW799" s="11"/>
      <c r="BX799" s="11"/>
      <c r="BY799" s="11"/>
      <c r="BZ799" s="11"/>
      <c r="CA799" s="11"/>
      <c r="CB799" s="11"/>
      <c r="CC799" s="11"/>
      <c r="CD799" s="11"/>
      <c r="CI799" s="11"/>
      <c r="CJ799" s="11"/>
      <c r="CK799" s="11"/>
      <c r="CL799" s="11"/>
      <c r="CM799" s="11"/>
      <c r="CN799" s="11"/>
      <c r="CO799" s="11"/>
      <c r="CP799" s="11"/>
      <c r="CQ799" s="11"/>
      <c r="CR799" s="11"/>
      <c r="CS799" s="11"/>
      <c r="CT799" s="11"/>
      <c r="CU799" s="11"/>
      <c r="CV799" s="11"/>
      <c r="CW799" s="11"/>
      <c r="CX799" s="11"/>
      <c r="CY799" s="11"/>
      <c r="CZ799" s="11"/>
      <c r="DA799" s="11"/>
      <c r="DB799" s="11"/>
      <c r="DC799" s="11"/>
      <c r="DD799" s="11"/>
      <c r="DE799" s="11"/>
      <c r="DF799" s="11"/>
      <c r="DG799" s="11"/>
      <c r="DH799" s="11"/>
      <c r="DI799" s="11"/>
      <c r="DJ799" s="11"/>
      <c r="DK799" s="11"/>
    </row>
    <row r="800" spans="16:115" ht="15" customHeight="1" x14ac:dyDescent="0.25"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  <c r="BS800" s="11"/>
      <c r="BT800" s="11"/>
      <c r="BU800" s="11"/>
      <c r="BV800" s="11"/>
      <c r="BW800" s="11"/>
      <c r="BX800" s="11"/>
      <c r="BY800" s="11"/>
      <c r="BZ800" s="11"/>
      <c r="CA800" s="11"/>
      <c r="CB800" s="11"/>
      <c r="CC800" s="11"/>
      <c r="CD800" s="11"/>
      <c r="CI800" s="11"/>
      <c r="CJ800" s="11"/>
      <c r="CK800" s="11"/>
      <c r="CL800" s="11"/>
      <c r="CM800" s="11"/>
      <c r="CN800" s="11"/>
      <c r="CO800" s="11"/>
      <c r="CP800" s="11"/>
      <c r="CQ800" s="11"/>
      <c r="CR800" s="11"/>
      <c r="CS800" s="11"/>
      <c r="CT800" s="11"/>
      <c r="CU800" s="11"/>
      <c r="CV800" s="11"/>
      <c r="CW800" s="11"/>
      <c r="CX800" s="11"/>
      <c r="CY800" s="11"/>
      <c r="CZ800" s="11"/>
      <c r="DA800" s="11"/>
      <c r="DB800" s="11"/>
      <c r="DC800" s="11"/>
      <c r="DD800" s="11"/>
      <c r="DE800" s="11"/>
      <c r="DF800" s="11"/>
      <c r="DG800" s="11"/>
      <c r="DH800" s="11"/>
      <c r="DI800" s="11"/>
      <c r="DJ800" s="11"/>
      <c r="DK800" s="11"/>
    </row>
    <row r="801" spans="16:115" ht="15" customHeight="1" x14ac:dyDescent="0.25"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  <c r="BS801" s="11"/>
      <c r="BT801" s="11"/>
      <c r="BU801" s="11"/>
      <c r="BV801" s="11"/>
      <c r="BW801" s="11"/>
      <c r="BX801" s="11"/>
      <c r="BY801" s="11"/>
      <c r="BZ801" s="11"/>
      <c r="CA801" s="11"/>
      <c r="CB801" s="11"/>
      <c r="CC801" s="11"/>
      <c r="CD801" s="11"/>
      <c r="CI801" s="11"/>
      <c r="CJ801" s="11"/>
      <c r="CK801" s="11"/>
      <c r="CL801" s="11"/>
      <c r="CM801" s="11"/>
      <c r="CN801" s="11"/>
      <c r="CO801" s="11"/>
      <c r="CP801" s="11"/>
      <c r="CQ801" s="11"/>
      <c r="CR801" s="11"/>
      <c r="CS801" s="11"/>
      <c r="CT801" s="11"/>
      <c r="CU801" s="11"/>
      <c r="CV801" s="11"/>
      <c r="CW801" s="11"/>
      <c r="CX801" s="11"/>
      <c r="CY801" s="11"/>
      <c r="CZ801" s="11"/>
      <c r="DA801" s="11"/>
      <c r="DB801" s="11"/>
      <c r="DC801" s="11"/>
      <c r="DD801" s="11"/>
      <c r="DE801" s="11"/>
      <c r="DF801" s="11"/>
      <c r="DG801" s="11"/>
      <c r="DH801" s="11"/>
      <c r="DI801" s="11"/>
      <c r="DJ801" s="11"/>
      <c r="DK801" s="11"/>
    </row>
    <row r="802" spans="16:115" ht="15" customHeight="1" x14ac:dyDescent="0.25"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  <c r="BS802" s="11"/>
      <c r="BT802" s="11"/>
      <c r="BU802" s="11"/>
      <c r="BV802" s="11"/>
      <c r="BW802" s="11"/>
      <c r="BX802" s="11"/>
      <c r="BY802" s="11"/>
      <c r="BZ802" s="11"/>
      <c r="CA802" s="11"/>
      <c r="CB802" s="11"/>
      <c r="CC802" s="11"/>
      <c r="CD802" s="11"/>
      <c r="CI802" s="11"/>
      <c r="CJ802" s="11"/>
      <c r="CK802" s="11"/>
      <c r="CL802" s="11"/>
      <c r="CM802" s="11"/>
      <c r="CN802" s="11"/>
      <c r="CO802" s="11"/>
      <c r="CP802" s="11"/>
      <c r="CQ802" s="11"/>
      <c r="CR802" s="11"/>
      <c r="CS802" s="11"/>
      <c r="CT802" s="11"/>
      <c r="CU802" s="11"/>
      <c r="CV802" s="11"/>
      <c r="CW802" s="11"/>
      <c r="CX802" s="11"/>
      <c r="CY802" s="11"/>
      <c r="CZ802" s="11"/>
      <c r="DA802" s="11"/>
      <c r="DB802" s="11"/>
      <c r="DC802" s="11"/>
      <c r="DD802" s="11"/>
      <c r="DE802" s="11"/>
      <c r="DF802" s="11"/>
      <c r="DG802" s="11"/>
      <c r="DH802" s="11"/>
      <c r="DI802" s="11"/>
      <c r="DJ802" s="11"/>
      <c r="DK802" s="11"/>
    </row>
    <row r="803" spans="16:115" ht="15" customHeight="1" x14ac:dyDescent="0.25"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  <c r="BS803" s="11"/>
      <c r="BT803" s="11"/>
      <c r="BU803" s="11"/>
      <c r="BV803" s="11"/>
      <c r="BW803" s="11"/>
      <c r="BX803" s="11"/>
      <c r="BY803" s="11"/>
      <c r="BZ803" s="11"/>
      <c r="CA803" s="11"/>
      <c r="CB803" s="11"/>
      <c r="CC803" s="11"/>
      <c r="CD803" s="11"/>
      <c r="CI803" s="11"/>
      <c r="CJ803" s="11"/>
      <c r="CK803" s="11"/>
      <c r="CL803" s="11"/>
      <c r="CM803" s="11"/>
      <c r="CN803" s="11"/>
      <c r="CO803" s="11"/>
      <c r="CP803" s="11"/>
      <c r="CQ803" s="11"/>
      <c r="CR803" s="11"/>
      <c r="CS803" s="11"/>
      <c r="CT803" s="11"/>
      <c r="CU803" s="11"/>
      <c r="CV803" s="11"/>
      <c r="CW803" s="11"/>
      <c r="CX803" s="11"/>
      <c r="CY803" s="11"/>
      <c r="CZ803" s="11"/>
      <c r="DA803" s="11"/>
      <c r="DB803" s="11"/>
      <c r="DC803" s="11"/>
      <c r="DD803" s="11"/>
      <c r="DE803" s="11"/>
      <c r="DF803" s="11"/>
      <c r="DG803" s="11"/>
      <c r="DH803" s="11"/>
      <c r="DI803" s="11"/>
      <c r="DJ803" s="11"/>
      <c r="DK803" s="11"/>
    </row>
    <row r="804" spans="16:115" ht="15" customHeight="1" x14ac:dyDescent="0.25"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  <c r="BS804" s="11"/>
      <c r="BT804" s="11"/>
      <c r="BU804" s="11"/>
      <c r="BV804" s="11"/>
      <c r="BW804" s="11"/>
      <c r="BX804" s="11"/>
      <c r="BY804" s="11"/>
      <c r="BZ804" s="11"/>
      <c r="CA804" s="11"/>
      <c r="CB804" s="11"/>
      <c r="CC804" s="11"/>
      <c r="CD804" s="11"/>
      <c r="CI804" s="11"/>
      <c r="CJ804" s="11"/>
      <c r="CK804" s="11"/>
      <c r="CL804" s="11"/>
      <c r="CM804" s="11"/>
      <c r="CN804" s="11"/>
      <c r="CO804" s="11"/>
      <c r="CP804" s="11"/>
      <c r="CQ804" s="11"/>
      <c r="CR804" s="11"/>
      <c r="CS804" s="11"/>
      <c r="CT804" s="11"/>
      <c r="CU804" s="11"/>
      <c r="CV804" s="11"/>
      <c r="CW804" s="11"/>
      <c r="CX804" s="11"/>
      <c r="CY804" s="11"/>
      <c r="CZ804" s="11"/>
      <c r="DA804" s="11"/>
      <c r="DB804" s="11"/>
      <c r="DC804" s="11"/>
      <c r="DD804" s="11"/>
      <c r="DE804" s="11"/>
      <c r="DF804" s="11"/>
      <c r="DG804" s="11"/>
      <c r="DH804" s="11"/>
      <c r="DI804" s="11"/>
      <c r="DJ804" s="11"/>
      <c r="DK804" s="11"/>
    </row>
    <row r="805" spans="16:115" ht="15" customHeight="1" x14ac:dyDescent="0.25"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  <c r="BS805" s="11"/>
      <c r="BT805" s="11"/>
      <c r="BU805" s="11"/>
      <c r="BV805" s="11"/>
      <c r="BW805" s="11"/>
      <c r="BX805" s="11"/>
      <c r="BY805" s="11"/>
      <c r="BZ805" s="11"/>
      <c r="CA805" s="11"/>
      <c r="CB805" s="11"/>
      <c r="CC805" s="11"/>
      <c r="CD805" s="11"/>
      <c r="CI805" s="11"/>
      <c r="CJ805" s="11"/>
      <c r="CK805" s="11"/>
      <c r="CL805" s="11"/>
      <c r="CM805" s="11"/>
      <c r="CN805" s="11"/>
      <c r="CO805" s="11"/>
      <c r="CP805" s="11"/>
      <c r="CQ805" s="11"/>
      <c r="CR805" s="11"/>
      <c r="CS805" s="11"/>
      <c r="CT805" s="11"/>
      <c r="CU805" s="11"/>
      <c r="CV805" s="11"/>
      <c r="CW805" s="11"/>
      <c r="CX805" s="11"/>
      <c r="CY805" s="11"/>
      <c r="CZ805" s="11"/>
      <c r="DA805" s="11"/>
      <c r="DB805" s="11"/>
      <c r="DC805" s="11"/>
      <c r="DD805" s="11"/>
      <c r="DE805" s="11"/>
      <c r="DF805" s="11"/>
      <c r="DG805" s="11"/>
      <c r="DH805" s="11"/>
      <c r="DI805" s="11"/>
      <c r="DJ805" s="11"/>
      <c r="DK805" s="11"/>
    </row>
    <row r="806" spans="16:115" ht="15" customHeight="1" x14ac:dyDescent="0.25"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  <c r="BS806" s="11"/>
      <c r="BT806" s="11"/>
      <c r="BU806" s="11"/>
      <c r="BV806" s="11"/>
      <c r="BW806" s="11"/>
      <c r="BX806" s="11"/>
      <c r="BY806" s="11"/>
      <c r="BZ806" s="11"/>
      <c r="CA806" s="11"/>
      <c r="CB806" s="11"/>
      <c r="CC806" s="11"/>
      <c r="CD806" s="11"/>
      <c r="CI806" s="11"/>
      <c r="CJ806" s="11"/>
      <c r="CK806" s="11"/>
      <c r="CL806" s="11"/>
      <c r="CM806" s="11"/>
      <c r="CN806" s="11"/>
      <c r="CO806" s="11"/>
      <c r="CP806" s="11"/>
      <c r="CQ806" s="11"/>
      <c r="CR806" s="11"/>
      <c r="CS806" s="11"/>
      <c r="CT806" s="11"/>
      <c r="CU806" s="11"/>
      <c r="CV806" s="11"/>
      <c r="CW806" s="11"/>
      <c r="CX806" s="11"/>
      <c r="CY806" s="11"/>
      <c r="CZ806" s="11"/>
      <c r="DA806" s="11"/>
      <c r="DB806" s="11"/>
      <c r="DC806" s="11"/>
      <c r="DD806" s="11"/>
      <c r="DE806" s="11"/>
      <c r="DF806" s="11"/>
      <c r="DG806" s="11"/>
      <c r="DH806" s="11"/>
      <c r="DI806" s="11"/>
      <c r="DJ806" s="11"/>
      <c r="DK806" s="11"/>
    </row>
    <row r="807" spans="16:115" ht="15" customHeight="1" x14ac:dyDescent="0.25"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  <c r="BS807" s="11"/>
      <c r="BT807" s="11"/>
      <c r="BU807" s="11"/>
      <c r="BV807" s="11"/>
      <c r="BW807" s="11"/>
      <c r="BX807" s="11"/>
      <c r="BY807" s="11"/>
      <c r="BZ807" s="11"/>
      <c r="CA807" s="11"/>
      <c r="CB807" s="11"/>
      <c r="CC807" s="11"/>
      <c r="CD807" s="11"/>
      <c r="CI807" s="11"/>
      <c r="CJ807" s="11"/>
      <c r="CK807" s="11"/>
      <c r="CL807" s="11"/>
      <c r="CM807" s="11"/>
      <c r="CN807" s="11"/>
      <c r="CO807" s="11"/>
      <c r="CP807" s="11"/>
      <c r="CQ807" s="11"/>
      <c r="CR807" s="11"/>
      <c r="CS807" s="11"/>
      <c r="CT807" s="11"/>
      <c r="CU807" s="11"/>
      <c r="CV807" s="11"/>
      <c r="CW807" s="11"/>
      <c r="CX807" s="11"/>
      <c r="CY807" s="11"/>
      <c r="CZ807" s="11"/>
      <c r="DA807" s="11"/>
      <c r="DB807" s="11"/>
      <c r="DC807" s="11"/>
      <c r="DD807" s="11"/>
      <c r="DE807" s="11"/>
      <c r="DF807" s="11"/>
      <c r="DG807" s="11"/>
      <c r="DH807" s="11"/>
      <c r="DI807" s="11"/>
      <c r="DJ807" s="11"/>
      <c r="DK807" s="11"/>
    </row>
    <row r="808" spans="16:115" ht="15" customHeight="1" x14ac:dyDescent="0.25"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  <c r="BS808" s="11"/>
      <c r="BT808" s="11"/>
      <c r="BU808" s="11"/>
      <c r="BV808" s="11"/>
      <c r="BW808" s="11"/>
      <c r="BX808" s="11"/>
      <c r="BY808" s="11"/>
      <c r="BZ808" s="11"/>
      <c r="CA808" s="11"/>
      <c r="CB808" s="11"/>
      <c r="CC808" s="11"/>
      <c r="CD808" s="11"/>
      <c r="CI808" s="11"/>
      <c r="CJ808" s="11"/>
      <c r="CK808" s="11"/>
      <c r="CL808" s="11"/>
      <c r="CM808" s="11"/>
      <c r="CN808" s="11"/>
      <c r="CO808" s="11"/>
      <c r="CP808" s="11"/>
      <c r="CQ808" s="11"/>
      <c r="CR808" s="11"/>
      <c r="CS808" s="11"/>
      <c r="CT808" s="11"/>
      <c r="CU808" s="11"/>
      <c r="CV808" s="11"/>
      <c r="CW808" s="11"/>
      <c r="CX808" s="11"/>
      <c r="CY808" s="11"/>
      <c r="CZ808" s="11"/>
      <c r="DA808" s="11"/>
      <c r="DB808" s="11"/>
      <c r="DC808" s="11"/>
      <c r="DD808" s="11"/>
      <c r="DE808" s="11"/>
      <c r="DF808" s="11"/>
      <c r="DG808" s="11"/>
      <c r="DH808" s="11"/>
      <c r="DI808" s="11"/>
      <c r="DJ808" s="11"/>
      <c r="DK808" s="11"/>
    </row>
    <row r="809" spans="16:115" ht="15" customHeight="1" x14ac:dyDescent="0.25"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  <c r="BS809" s="11"/>
      <c r="BT809" s="11"/>
      <c r="BU809" s="11"/>
      <c r="BV809" s="11"/>
      <c r="BW809" s="11"/>
      <c r="BX809" s="11"/>
      <c r="BY809" s="11"/>
      <c r="BZ809" s="11"/>
      <c r="CA809" s="11"/>
      <c r="CB809" s="11"/>
      <c r="CC809" s="11"/>
      <c r="CD809" s="11"/>
      <c r="CI809" s="11"/>
      <c r="CJ809" s="11"/>
      <c r="CK809" s="11"/>
      <c r="CL809" s="11"/>
      <c r="CM809" s="11"/>
      <c r="CN809" s="11"/>
      <c r="CO809" s="11"/>
      <c r="CP809" s="11"/>
      <c r="CQ809" s="11"/>
      <c r="CR809" s="11"/>
      <c r="CS809" s="11"/>
      <c r="CT809" s="11"/>
      <c r="CU809" s="11"/>
      <c r="CV809" s="11"/>
      <c r="CW809" s="11"/>
      <c r="CX809" s="11"/>
      <c r="CY809" s="11"/>
      <c r="CZ809" s="11"/>
      <c r="DA809" s="11"/>
      <c r="DB809" s="11"/>
      <c r="DC809" s="11"/>
      <c r="DD809" s="11"/>
      <c r="DE809" s="11"/>
      <c r="DF809" s="11"/>
      <c r="DG809" s="11"/>
      <c r="DH809" s="11"/>
      <c r="DI809" s="11"/>
      <c r="DJ809" s="11"/>
      <c r="DK809" s="11"/>
    </row>
    <row r="810" spans="16:115" ht="15" customHeight="1" x14ac:dyDescent="0.25"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  <c r="BS810" s="11"/>
      <c r="BT810" s="11"/>
      <c r="BU810" s="11"/>
      <c r="BV810" s="11"/>
      <c r="BW810" s="11"/>
      <c r="BX810" s="11"/>
      <c r="BY810" s="11"/>
      <c r="BZ810" s="11"/>
      <c r="CA810" s="11"/>
      <c r="CB810" s="11"/>
      <c r="CC810" s="11"/>
      <c r="CD810" s="11"/>
      <c r="CI810" s="11"/>
      <c r="CJ810" s="11"/>
      <c r="CK810" s="11"/>
      <c r="CL810" s="11"/>
      <c r="CM810" s="11"/>
      <c r="CN810" s="11"/>
      <c r="CO810" s="11"/>
      <c r="CP810" s="11"/>
      <c r="CQ810" s="11"/>
      <c r="CR810" s="11"/>
      <c r="CS810" s="11"/>
      <c r="CT810" s="11"/>
      <c r="CU810" s="11"/>
      <c r="CV810" s="11"/>
      <c r="CW810" s="11"/>
      <c r="CX810" s="11"/>
      <c r="CY810" s="11"/>
      <c r="CZ810" s="11"/>
      <c r="DA810" s="11"/>
      <c r="DB810" s="11"/>
      <c r="DC810" s="11"/>
      <c r="DD810" s="11"/>
      <c r="DE810" s="11"/>
      <c r="DF810" s="11"/>
      <c r="DG810" s="11"/>
      <c r="DH810" s="11"/>
      <c r="DI810" s="11"/>
      <c r="DJ810" s="11"/>
      <c r="DK810" s="11"/>
    </row>
    <row r="811" spans="16:115" ht="15" customHeight="1" x14ac:dyDescent="0.25"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  <c r="BS811" s="11"/>
      <c r="BT811" s="11"/>
      <c r="BU811" s="11"/>
      <c r="BV811" s="11"/>
      <c r="BW811" s="11"/>
      <c r="BX811" s="11"/>
      <c r="BY811" s="11"/>
      <c r="BZ811" s="11"/>
      <c r="CA811" s="11"/>
      <c r="CB811" s="11"/>
      <c r="CC811" s="11"/>
      <c r="CD811" s="11"/>
      <c r="CI811" s="11"/>
      <c r="CJ811" s="11"/>
      <c r="CK811" s="11"/>
      <c r="CL811" s="11"/>
      <c r="CM811" s="11"/>
      <c r="CN811" s="11"/>
      <c r="CO811" s="11"/>
      <c r="CP811" s="11"/>
      <c r="CQ811" s="11"/>
      <c r="CR811" s="11"/>
      <c r="CS811" s="11"/>
      <c r="CT811" s="11"/>
      <c r="CU811" s="11"/>
      <c r="CV811" s="11"/>
      <c r="CW811" s="11"/>
      <c r="CX811" s="11"/>
      <c r="CY811" s="11"/>
      <c r="CZ811" s="11"/>
      <c r="DA811" s="11"/>
      <c r="DB811" s="11"/>
      <c r="DC811" s="11"/>
      <c r="DD811" s="11"/>
      <c r="DE811" s="11"/>
      <c r="DF811" s="11"/>
      <c r="DG811" s="11"/>
      <c r="DH811" s="11"/>
      <c r="DI811" s="11"/>
      <c r="DJ811" s="11"/>
      <c r="DK811" s="11"/>
    </row>
    <row r="812" spans="16:115" ht="15" customHeight="1" x14ac:dyDescent="0.25"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  <c r="BS812" s="11"/>
      <c r="BT812" s="11"/>
      <c r="BU812" s="11"/>
      <c r="BV812" s="11"/>
      <c r="BW812" s="11"/>
      <c r="BX812" s="11"/>
      <c r="BY812" s="11"/>
      <c r="BZ812" s="11"/>
      <c r="CA812" s="11"/>
      <c r="CB812" s="11"/>
      <c r="CC812" s="11"/>
      <c r="CD812" s="11"/>
      <c r="CI812" s="11"/>
      <c r="CJ812" s="11"/>
      <c r="CK812" s="11"/>
      <c r="CL812" s="11"/>
      <c r="CM812" s="11"/>
      <c r="CN812" s="11"/>
      <c r="CO812" s="11"/>
      <c r="CP812" s="11"/>
      <c r="CQ812" s="11"/>
      <c r="CR812" s="11"/>
      <c r="CS812" s="11"/>
      <c r="CT812" s="11"/>
      <c r="CU812" s="11"/>
      <c r="CV812" s="11"/>
      <c r="CW812" s="11"/>
      <c r="CX812" s="11"/>
      <c r="CY812" s="11"/>
      <c r="CZ812" s="11"/>
      <c r="DA812" s="11"/>
      <c r="DB812" s="11"/>
      <c r="DC812" s="11"/>
      <c r="DD812" s="11"/>
      <c r="DE812" s="11"/>
      <c r="DF812" s="11"/>
      <c r="DG812" s="11"/>
      <c r="DH812" s="11"/>
      <c r="DI812" s="11"/>
      <c r="DJ812" s="11"/>
      <c r="DK812" s="11"/>
    </row>
    <row r="813" spans="16:115" ht="15" customHeight="1" x14ac:dyDescent="0.25"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  <c r="BS813" s="11"/>
      <c r="BT813" s="11"/>
      <c r="BU813" s="11"/>
      <c r="BV813" s="11"/>
      <c r="BW813" s="11"/>
      <c r="BX813" s="11"/>
      <c r="BY813" s="11"/>
      <c r="BZ813" s="11"/>
      <c r="CA813" s="11"/>
      <c r="CB813" s="11"/>
      <c r="CC813" s="11"/>
      <c r="CD813" s="11"/>
      <c r="CI813" s="11"/>
      <c r="CJ813" s="11"/>
      <c r="CK813" s="11"/>
      <c r="CL813" s="11"/>
      <c r="CM813" s="11"/>
      <c r="CN813" s="11"/>
      <c r="CO813" s="11"/>
      <c r="CP813" s="11"/>
      <c r="CQ813" s="11"/>
      <c r="CR813" s="11"/>
      <c r="CS813" s="11"/>
      <c r="CT813" s="11"/>
      <c r="CU813" s="11"/>
      <c r="CV813" s="11"/>
      <c r="CW813" s="11"/>
      <c r="CX813" s="11"/>
      <c r="CY813" s="11"/>
      <c r="CZ813" s="11"/>
      <c r="DA813" s="11"/>
      <c r="DB813" s="11"/>
      <c r="DC813" s="11"/>
      <c r="DD813" s="11"/>
      <c r="DE813" s="11"/>
      <c r="DF813" s="11"/>
      <c r="DG813" s="11"/>
      <c r="DH813" s="11"/>
      <c r="DI813" s="11"/>
      <c r="DJ813" s="11"/>
      <c r="DK813" s="11"/>
    </row>
    <row r="814" spans="16:115" ht="15" customHeight="1" x14ac:dyDescent="0.25"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  <c r="BS814" s="11"/>
      <c r="BT814" s="11"/>
      <c r="BU814" s="11"/>
      <c r="BV814" s="11"/>
      <c r="BW814" s="11"/>
      <c r="BX814" s="11"/>
      <c r="BY814" s="11"/>
      <c r="BZ814" s="11"/>
      <c r="CA814" s="11"/>
      <c r="CB814" s="11"/>
      <c r="CC814" s="11"/>
      <c r="CD814" s="11"/>
      <c r="CI814" s="11"/>
      <c r="CJ814" s="11"/>
      <c r="CK814" s="11"/>
      <c r="CL814" s="11"/>
      <c r="CM814" s="11"/>
      <c r="CN814" s="11"/>
      <c r="CO814" s="11"/>
      <c r="CP814" s="11"/>
      <c r="CQ814" s="11"/>
      <c r="CR814" s="11"/>
      <c r="CS814" s="11"/>
      <c r="CT814" s="11"/>
      <c r="CU814" s="11"/>
      <c r="CV814" s="11"/>
      <c r="CW814" s="11"/>
      <c r="CX814" s="11"/>
      <c r="CY814" s="11"/>
      <c r="CZ814" s="11"/>
      <c r="DA814" s="11"/>
      <c r="DB814" s="11"/>
      <c r="DC814" s="11"/>
      <c r="DD814" s="11"/>
      <c r="DE814" s="11"/>
      <c r="DF814" s="11"/>
      <c r="DG814" s="11"/>
      <c r="DH814" s="11"/>
      <c r="DI814" s="11"/>
      <c r="DJ814" s="11"/>
      <c r="DK814" s="11"/>
    </row>
    <row r="815" spans="16:115" ht="15" customHeight="1" x14ac:dyDescent="0.25"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  <c r="BS815" s="11"/>
      <c r="BT815" s="11"/>
      <c r="BU815" s="11"/>
      <c r="BV815" s="11"/>
      <c r="BW815" s="11"/>
      <c r="BX815" s="11"/>
      <c r="BY815" s="11"/>
      <c r="BZ815" s="11"/>
      <c r="CA815" s="11"/>
      <c r="CB815" s="11"/>
      <c r="CC815" s="11"/>
      <c r="CD815" s="11"/>
      <c r="CI815" s="11"/>
      <c r="CJ815" s="11"/>
      <c r="CK815" s="11"/>
      <c r="CL815" s="11"/>
      <c r="CM815" s="11"/>
      <c r="CN815" s="11"/>
      <c r="CO815" s="11"/>
      <c r="CP815" s="11"/>
      <c r="CQ815" s="11"/>
      <c r="CR815" s="11"/>
      <c r="CS815" s="11"/>
      <c r="CT815" s="11"/>
      <c r="CU815" s="11"/>
      <c r="CV815" s="11"/>
      <c r="CW815" s="11"/>
      <c r="CX815" s="11"/>
      <c r="CY815" s="11"/>
      <c r="CZ815" s="11"/>
      <c r="DA815" s="11"/>
      <c r="DB815" s="11"/>
      <c r="DC815" s="11"/>
      <c r="DD815" s="11"/>
      <c r="DE815" s="11"/>
      <c r="DF815" s="11"/>
      <c r="DG815" s="11"/>
      <c r="DH815" s="11"/>
      <c r="DI815" s="11"/>
      <c r="DJ815" s="11"/>
      <c r="DK815" s="11"/>
    </row>
    <row r="816" spans="16:115" ht="15" customHeight="1" x14ac:dyDescent="0.25"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  <c r="BS816" s="11"/>
      <c r="BT816" s="11"/>
      <c r="BU816" s="11"/>
      <c r="BV816" s="11"/>
      <c r="BW816" s="11"/>
      <c r="BX816" s="11"/>
      <c r="BY816" s="11"/>
      <c r="BZ816" s="11"/>
      <c r="CA816" s="11"/>
      <c r="CB816" s="11"/>
      <c r="CC816" s="11"/>
      <c r="CD816" s="11"/>
      <c r="CI816" s="11"/>
      <c r="CJ816" s="11"/>
      <c r="CK816" s="11"/>
      <c r="CL816" s="11"/>
      <c r="CM816" s="11"/>
      <c r="CN816" s="11"/>
      <c r="CO816" s="11"/>
      <c r="CP816" s="11"/>
      <c r="CQ816" s="11"/>
      <c r="CR816" s="11"/>
      <c r="CS816" s="11"/>
      <c r="CT816" s="11"/>
      <c r="CU816" s="11"/>
      <c r="CV816" s="11"/>
      <c r="CW816" s="11"/>
      <c r="CX816" s="11"/>
      <c r="CY816" s="11"/>
      <c r="CZ816" s="11"/>
      <c r="DA816" s="11"/>
      <c r="DB816" s="11"/>
      <c r="DC816" s="11"/>
      <c r="DD816" s="11"/>
      <c r="DE816" s="11"/>
      <c r="DF816" s="11"/>
      <c r="DG816" s="11"/>
      <c r="DH816" s="11"/>
      <c r="DI816" s="11"/>
      <c r="DJ816" s="11"/>
      <c r="DK816" s="11"/>
    </row>
    <row r="817" spans="16:115" ht="15" customHeight="1" x14ac:dyDescent="0.25"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  <c r="BS817" s="11"/>
      <c r="BT817" s="11"/>
      <c r="BU817" s="11"/>
      <c r="BV817" s="11"/>
      <c r="BW817" s="11"/>
      <c r="BX817" s="11"/>
      <c r="BY817" s="11"/>
      <c r="BZ817" s="11"/>
      <c r="CA817" s="11"/>
      <c r="CB817" s="11"/>
      <c r="CC817" s="11"/>
      <c r="CD817" s="11"/>
      <c r="CI817" s="11"/>
      <c r="CJ817" s="11"/>
      <c r="CK817" s="11"/>
      <c r="CL817" s="11"/>
      <c r="CM817" s="11"/>
      <c r="CN817" s="11"/>
      <c r="CO817" s="11"/>
      <c r="CP817" s="11"/>
      <c r="CQ817" s="11"/>
      <c r="CR817" s="11"/>
      <c r="CS817" s="11"/>
      <c r="CT817" s="11"/>
      <c r="CU817" s="11"/>
      <c r="CV817" s="11"/>
      <c r="CW817" s="11"/>
      <c r="CX817" s="11"/>
      <c r="CY817" s="11"/>
      <c r="CZ817" s="11"/>
      <c r="DA817" s="11"/>
      <c r="DB817" s="11"/>
      <c r="DC817" s="11"/>
      <c r="DD817" s="11"/>
      <c r="DE817" s="11"/>
      <c r="DF817" s="11"/>
      <c r="DG817" s="11"/>
      <c r="DH817" s="11"/>
      <c r="DI817" s="11"/>
      <c r="DJ817" s="11"/>
      <c r="DK817" s="11"/>
    </row>
    <row r="818" spans="16:115" ht="15" customHeight="1" x14ac:dyDescent="0.25"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  <c r="BS818" s="11"/>
      <c r="BT818" s="11"/>
      <c r="BU818" s="11"/>
      <c r="BV818" s="11"/>
      <c r="BW818" s="11"/>
      <c r="BX818" s="11"/>
      <c r="BY818" s="11"/>
      <c r="BZ818" s="11"/>
      <c r="CA818" s="11"/>
      <c r="CB818" s="11"/>
      <c r="CC818" s="11"/>
      <c r="CD818" s="11"/>
      <c r="CI818" s="11"/>
      <c r="CJ818" s="11"/>
      <c r="CK818" s="11"/>
      <c r="CL818" s="11"/>
      <c r="CM818" s="11"/>
      <c r="CN818" s="11"/>
      <c r="CO818" s="11"/>
      <c r="CP818" s="11"/>
      <c r="CQ818" s="11"/>
      <c r="CR818" s="11"/>
      <c r="CS818" s="11"/>
      <c r="CT818" s="11"/>
      <c r="CU818" s="11"/>
      <c r="CV818" s="11"/>
      <c r="CW818" s="11"/>
      <c r="CX818" s="11"/>
      <c r="CY818" s="11"/>
      <c r="CZ818" s="11"/>
      <c r="DA818" s="11"/>
      <c r="DB818" s="11"/>
      <c r="DC818" s="11"/>
      <c r="DD818" s="11"/>
      <c r="DE818" s="11"/>
      <c r="DF818" s="11"/>
      <c r="DG818" s="11"/>
      <c r="DH818" s="11"/>
      <c r="DI818" s="11"/>
      <c r="DJ818" s="11"/>
      <c r="DK818" s="11"/>
    </row>
    <row r="819" spans="16:115" ht="15" customHeight="1" x14ac:dyDescent="0.25"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  <c r="BS819" s="11"/>
      <c r="BT819" s="11"/>
      <c r="BU819" s="11"/>
      <c r="BV819" s="11"/>
      <c r="BW819" s="11"/>
      <c r="BX819" s="11"/>
      <c r="BY819" s="11"/>
      <c r="BZ819" s="11"/>
      <c r="CA819" s="11"/>
      <c r="CB819" s="11"/>
      <c r="CC819" s="11"/>
      <c r="CD819" s="11"/>
      <c r="CI819" s="11"/>
      <c r="CJ819" s="11"/>
      <c r="CK819" s="11"/>
      <c r="CL819" s="11"/>
      <c r="CM819" s="11"/>
      <c r="CN819" s="11"/>
      <c r="CO819" s="11"/>
      <c r="CP819" s="11"/>
      <c r="CQ819" s="11"/>
      <c r="CR819" s="11"/>
      <c r="CS819" s="11"/>
      <c r="CT819" s="11"/>
      <c r="CU819" s="11"/>
      <c r="CV819" s="11"/>
      <c r="CW819" s="11"/>
      <c r="CX819" s="11"/>
      <c r="CY819" s="11"/>
      <c r="CZ819" s="11"/>
      <c r="DA819" s="11"/>
      <c r="DB819" s="11"/>
      <c r="DC819" s="11"/>
      <c r="DD819" s="11"/>
      <c r="DE819" s="11"/>
      <c r="DF819" s="11"/>
      <c r="DG819" s="11"/>
      <c r="DH819" s="11"/>
      <c r="DI819" s="11"/>
      <c r="DJ819" s="11"/>
      <c r="DK819" s="11"/>
    </row>
    <row r="820" spans="16:115" ht="15" customHeight="1" x14ac:dyDescent="0.25"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  <c r="BS820" s="11"/>
      <c r="BT820" s="11"/>
      <c r="BU820" s="11"/>
      <c r="BV820" s="11"/>
      <c r="BW820" s="11"/>
      <c r="BX820" s="11"/>
      <c r="BY820" s="11"/>
      <c r="BZ820" s="11"/>
      <c r="CA820" s="11"/>
      <c r="CB820" s="11"/>
      <c r="CC820" s="11"/>
      <c r="CD820" s="11"/>
      <c r="CI820" s="11"/>
      <c r="CJ820" s="11"/>
      <c r="CK820" s="11"/>
      <c r="CL820" s="11"/>
      <c r="CM820" s="11"/>
      <c r="CN820" s="11"/>
      <c r="CO820" s="11"/>
      <c r="CP820" s="11"/>
      <c r="CQ820" s="11"/>
      <c r="CR820" s="11"/>
      <c r="CS820" s="11"/>
      <c r="CT820" s="11"/>
      <c r="CU820" s="11"/>
      <c r="CV820" s="11"/>
      <c r="CW820" s="11"/>
      <c r="CX820" s="11"/>
      <c r="CY820" s="11"/>
      <c r="CZ820" s="11"/>
      <c r="DA820" s="11"/>
      <c r="DB820" s="11"/>
      <c r="DC820" s="11"/>
      <c r="DD820" s="11"/>
      <c r="DE820" s="11"/>
      <c r="DF820" s="11"/>
      <c r="DG820" s="11"/>
      <c r="DH820" s="11"/>
      <c r="DI820" s="11"/>
      <c r="DJ820" s="11"/>
      <c r="DK820" s="11"/>
    </row>
    <row r="821" spans="16:115" ht="15" customHeight="1" x14ac:dyDescent="0.25"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  <c r="BS821" s="11"/>
      <c r="BT821" s="11"/>
      <c r="BU821" s="11"/>
      <c r="BV821" s="11"/>
      <c r="BW821" s="11"/>
      <c r="BX821" s="11"/>
      <c r="BY821" s="11"/>
      <c r="BZ821" s="11"/>
      <c r="CA821" s="11"/>
      <c r="CB821" s="11"/>
      <c r="CC821" s="11"/>
      <c r="CD821" s="11"/>
      <c r="CI821" s="11"/>
      <c r="CJ821" s="11"/>
      <c r="CK821" s="11"/>
      <c r="CL821" s="11"/>
      <c r="CM821" s="11"/>
      <c r="CN821" s="11"/>
      <c r="CO821" s="11"/>
      <c r="CP821" s="11"/>
      <c r="CQ821" s="11"/>
      <c r="CR821" s="11"/>
      <c r="CS821" s="11"/>
      <c r="CT821" s="11"/>
      <c r="CU821" s="11"/>
      <c r="CV821" s="11"/>
      <c r="CW821" s="11"/>
      <c r="CX821" s="11"/>
      <c r="CY821" s="11"/>
      <c r="CZ821" s="11"/>
      <c r="DA821" s="11"/>
      <c r="DB821" s="11"/>
      <c r="DC821" s="11"/>
      <c r="DD821" s="11"/>
      <c r="DE821" s="11"/>
      <c r="DF821" s="11"/>
      <c r="DG821" s="11"/>
      <c r="DH821" s="11"/>
      <c r="DI821" s="11"/>
      <c r="DJ821" s="11"/>
      <c r="DK821" s="11"/>
    </row>
    <row r="822" spans="16:115" ht="15" customHeight="1" x14ac:dyDescent="0.25"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1"/>
      <c r="CC822" s="11"/>
      <c r="CD822" s="11"/>
      <c r="CI822" s="11"/>
      <c r="CJ822" s="11"/>
      <c r="CK822" s="11"/>
      <c r="CL822" s="11"/>
      <c r="CM822" s="11"/>
      <c r="CN822" s="11"/>
      <c r="CO822" s="11"/>
      <c r="CP822" s="11"/>
      <c r="CQ822" s="11"/>
      <c r="CR822" s="11"/>
      <c r="CS822" s="11"/>
      <c r="CT822" s="11"/>
      <c r="CU822" s="11"/>
      <c r="CV822" s="11"/>
      <c r="CW822" s="11"/>
      <c r="CX822" s="11"/>
      <c r="CY822" s="11"/>
      <c r="CZ822" s="11"/>
      <c r="DA822" s="11"/>
      <c r="DB822" s="11"/>
      <c r="DC822" s="11"/>
      <c r="DD822" s="11"/>
      <c r="DE822" s="11"/>
      <c r="DF822" s="11"/>
      <c r="DG822" s="11"/>
      <c r="DH822" s="11"/>
      <c r="DI822" s="11"/>
      <c r="DJ822" s="11"/>
      <c r="DK822" s="11"/>
    </row>
    <row r="823" spans="16:115" ht="15" customHeight="1" x14ac:dyDescent="0.25"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  <c r="BS823" s="11"/>
      <c r="BT823" s="11"/>
      <c r="BU823" s="11"/>
      <c r="BV823" s="11"/>
      <c r="BW823" s="11"/>
      <c r="BX823" s="11"/>
      <c r="BY823" s="11"/>
      <c r="BZ823" s="11"/>
      <c r="CA823" s="11"/>
      <c r="CB823" s="11"/>
      <c r="CC823" s="11"/>
      <c r="CD823" s="11"/>
      <c r="CI823" s="11"/>
      <c r="CJ823" s="11"/>
      <c r="CK823" s="11"/>
      <c r="CL823" s="11"/>
      <c r="CM823" s="11"/>
      <c r="CN823" s="11"/>
      <c r="CO823" s="11"/>
      <c r="CP823" s="11"/>
      <c r="CQ823" s="11"/>
      <c r="CR823" s="11"/>
      <c r="CS823" s="11"/>
      <c r="CT823" s="11"/>
      <c r="CU823" s="11"/>
      <c r="CV823" s="11"/>
      <c r="CW823" s="11"/>
      <c r="CX823" s="11"/>
      <c r="CY823" s="11"/>
      <c r="CZ823" s="11"/>
      <c r="DA823" s="11"/>
      <c r="DB823" s="11"/>
      <c r="DC823" s="11"/>
      <c r="DD823" s="11"/>
      <c r="DE823" s="11"/>
      <c r="DF823" s="11"/>
      <c r="DG823" s="11"/>
      <c r="DH823" s="11"/>
      <c r="DI823" s="11"/>
      <c r="DJ823" s="11"/>
      <c r="DK823" s="11"/>
    </row>
    <row r="824" spans="16:115" ht="15" customHeight="1" x14ac:dyDescent="0.25"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  <c r="BS824" s="11"/>
      <c r="BT824" s="11"/>
      <c r="BU824" s="11"/>
      <c r="BV824" s="11"/>
      <c r="BW824" s="11"/>
      <c r="BX824" s="11"/>
      <c r="BY824" s="11"/>
      <c r="BZ824" s="11"/>
      <c r="CA824" s="11"/>
      <c r="CB824" s="11"/>
      <c r="CC824" s="11"/>
      <c r="CD824" s="11"/>
      <c r="CI824" s="11"/>
      <c r="CJ824" s="11"/>
      <c r="CK824" s="11"/>
      <c r="CL824" s="11"/>
      <c r="CM824" s="11"/>
      <c r="CN824" s="11"/>
      <c r="CO824" s="11"/>
      <c r="CP824" s="11"/>
      <c r="CQ824" s="11"/>
      <c r="CR824" s="11"/>
      <c r="CS824" s="11"/>
      <c r="CT824" s="11"/>
      <c r="CU824" s="11"/>
      <c r="CV824" s="11"/>
      <c r="CW824" s="11"/>
      <c r="CX824" s="11"/>
      <c r="CY824" s="11"/>
      <c r="CZ824" s="11"/>
      <c r="DA824" s="11"/>
      <c r="DB824" s="11"/>
      <c r="DC824" s="11"/>
      <c r="DD824" s="11"/>
      <c r="DE824" s="11"/>
      <c r="DF824" s="11"/>
      <c r="DG824" s="11"/>
      <c r="DH824" s="11"/>
      <c r="DI824" s="11"/>
      <c r="DJ824" s="11"/>
      <c r="DK824" s="11"/>
    </row>
    <row r="825" spans="16:115" ht="15" customHeight="1" x14ac:dyDescent="0.25"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11"/>
      <c r="BX825" s="11"/>
      <c r="BY825" s="11"/>
      <c r="BZ825" s="11"/>
      <c r="CA825" s="11"/>
      <c r="CB825" s="11"/>
      <c r="CC825" s="11"/>
      <c r="CD825" s="11"/>
      <c r="CI825" s="11"/>
      <c r="CJ825" s="11"/>
      <c r="CK825" s="11"/>
      <c r="CL825" s="11"/>
      <c r="CM825" s="11"/>
      <c r="CN825" s="11"/>
      <c r="CO825" s="11"/>
      <c r="CP825" s="11"/>
      <c r="CQ825" s="11"/>
      <c r="CR825" s="11"/>
      <c r="CS825" s="11"/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11"/>
      <c r="DJ825" s="11"/>
      <c r="DK825" s="11"/>
    </row>
    <row r="826" spans="16:115" ht="15" customHeight="1" x14ac:dyDescent="0.25"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  <c r="BS826" s="11"/>
      <c r="BT826" s="11"/>
      <c r="BU826" s="11"/>
      <c r="BV826" s="11"/>
      <c r="BW826" s="11"/>
      <c r="BX826" s="11"/>
      <c r="BY826" s="11"/>
      <c r="BZ826" s="11"/>
      <c r="CA826" s="11"/>
      <c r="CB826" s="11"/>
      <c r="CC826" s="11"/>
      <c r="CD826" s="11"/>
      <c r="CI826" s="11"/>
      <c r="CJ826" s="11"/>
      <c r="CK826" s="11"/>
      <c r="CL826" s="11"/>
      <c r="CM826" s="11"/>
      <c r="CN826" s="11"/>
      <c r="CO826" s="11"/>
      <c r="CP826" s="11"/>
      <c r="CQ826" s="11"/>
      <c r="CR826" s="11"/>
      <c r="CS826" s="11"/>
      <c r="CT826" s="11"/>
      <c r="CU826" s="11"/>
      <c r="CV826" s="11"/>
      <c r="CW826" s="11"/>
      <c r="CX826" s="11"/>
      <c r="CY826" s="11"/>
      <c r="CZ826" s="11"/>
      <c r="DA826" s="11"/>
      <c r="DB826" s="11"/>
      <c r="DC826" s="11"/>
      <c r="DD826" s="11"/>
      <c r="DE826" s="11"/>
      <c r="DF826" s="11"/>
      <c r="DG826" s="11"/>
      <c r="DH826" s="11"/>
      <c r="DI826" s="11"/>
      <c r="DJ826" s="11"/>
      <c r="DK826" s="11"/>
    </row>
    <row r="827" spans="16:115" ht="15" customHeight="1" x14ac:dyDescent="0.25"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  <c r="BS827" s="11"/>
      <c r="BT827" s="11"/>
      <c r="BU827" s="11"/>
      <c r="BV827" s="11"/>
      <c r="BW827" s="11"/>
      <c r="BX827" s="11"/>
      <c r="BY827" s="11"/>
      <c r="BZ827" s="11"/>
      <c r="CA827" s="11"/>
      <c r="CB827" s="11"/>
      <c r="CC827" s="11"/>
      <c r="CD827" s="11"/>
      <c r="CI827" s="11"/>
      <c r="CJ827" s="11"/>
      <c r="CK827" s="11"/>
      <c r="CL827" s="11"/>
      <c r="CM827" s="11"/>
      <c r="CN827" s="11"/>
      <c r="CO827" s="11"/>
      <c r="CP827" s="11"/>
      <c r="CQ827" s="11"/>
      <c r="CR827" s="11"/>
      <c r="CS827" s="11"/>
      <c r="CT827" s="11"/>
      <c r="CU827" s="11"/>
      <c r="CV827" s="11"/>
      <c r="CW827" s="11"/>
      <c r="CX827" s="11"/>
      <c r="CY827" s="11"/>
      <c r="CZ827" s="11"/>
      <c r="DA827" s="11"/>
      <c r="DB827" s="11"/>
      <c r="DC827" s="11"/>
      <c r="DD827" s="11"/>
      <c r="DE827" s="11"/>
      <c r="DF827" s="11"/>
      <c r="DG827" s="11"/>
      <c r="DH827" s="11"/>
      <c r="DI827" s="11"/>
      <c r="DJ827" s="11"/>
      <c r="DK827" s="11"/>
    </row>
    <row r="828" spans="16:115" ht="15" customHeight="1" x14ac:dyDescent="0.25"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  <c r="BS828" s="11"/>
      <c r="BT828" s="11"/>
      <c r="BU828" s="11"/>
      <c r="BV828" s="11"/>
      <c r="BW828" s="11"/>
      <c r="BX828" s="11"/>
      <c r="BY828" s="11"/>
      <c r="BZ828" s="11"/>
      <c r="CA828" s="11"/>
      <c r="CB828" s="11"/>
      <c r="CC828" s="11"/>
      <c r="CD828" s="11"/>
      <c r="CI828" s="11"/>
      <c r="CJ828" s="11"/>
      <c r="CK828" s="11"/>
      <c r="CL828" s="11"/>
      <c r="CM828" s="11"/>
      <c r="CN828" s="11"/>
      <c r="CO828" s="11"/>
      <c r="CP828" s="11"/>
      <c r="CQ828" s="11"/>
      <c r="CR828" s="11"/>
      <c r="CS828" s="11"/>
      <c r="CT828" s="11"/>
      <c r="CU828" s="11"/>
      <c r="CV828" s="11"/>
      <c r="CW828" s="11"/>
      <c r="CX828" s="11"/>
      <c r="CY828" s="11"/>
      <c r="CZ828" s="11"/>
      <c r="DA828" s="11"/>
      <c r="DB828" s="11"/>
      <c r="DC828" s="11"/>
      <c r="DD828" s="11"/>
      <c r="DE828" s="11"/>
      <c r="DF828" s="11"/>
      <c r="DG828" s="11"/>
      <c r="DH828" s="11"/>
      <c r="DI828" s="11"/>
      <c r="DJ828" s="11"/>
      <c r="DK828" s="11"/>
    </row>
    <row r="829" spans="16:115" ht="15" customHeight="1" x14ac:dyDescent="0.25"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  <c r="BS829" s="11"/>
      <c r="BT829" s="11"/>
      <c r="BU829" s="11"/>
      <c r="BV829" s="11"/>
      <c r="BW829" s="11"/>
      <c r="BX829" s="11"/>
      <c r="BY829" s="11"/>
      <c r="BZ829" s="11"/>
      <c r="CA829" s="11"/>
      <c r="CB829" s="11"/>
      <c r="CC829" s="11"/>
      <c r="CD829" s="11"/>
      <c r="CI829" s="11"/>
      <c r="CJ829" s="11"/>
      <c r="CK829" s="11"/>
      <c r="CL829" s="11"/>
      <c r="CM829" s="11"/>
      <c r="CN829" s="11"/>
      <c r="CO829" s="11"/>
      <c r="CP829" s="11"/>
      <c r="CQ829" s="11"/>
      <c r="CR829" s="11"/>
      <c r="CS829" s="11"/>
      <c r="CT829" s="11"/>
      <c r="CU829" s="11"/>
      <c r="CV829" s="11"/>
      <c r="CW829" s="11"/>
      <c r="CX829" s="11"/>
      <c r="CY829" s="11"/>
      <c r="CZ829" s="11"/>
      <c r="DA829" s="11"/>
      <c r="DB829" s="11"/>
      <c r="DC829" s="11"/>
      <c r="DD829" s="11"/>
      <c r="DE829" s="11"/>
      <c r="DF829" s="11"/>
      <c r="DG829" s="11"/>
      <c r="DH829" s="11"/>
      <c r="DI829" s="11"/>
      <c r="DJ829" s="11"/>
      <c r="DK829" s="11"/>
    </row>
    <row r="830" spans="16:115" ht="15" customHeight="1" x14ac:dyDescent="0.25"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  <c r="BS830" s="11"/>
      <c r="BT830" s="11"/>
      <c r="BU830" s="11"/>
      <c r="BV830" s="11"/>
      <c r="BW830" s="11"/>
      <c r="BX830" s="11"/>
      <c r="BY830" s="11"/>
      <c r="BZ830" s="11"/>
      <c r="CA830" s="11"/>
      <c r="CB830" s="11"/>
      <c r="CC830" s="11"/>
      <c r="CD830" s="11"/>
      <c r="CI830" s="11"/>
      <c r="CJ830" s="11"/>
      <c r="CK830" s="11"/>
      <c r="CL830" s="11"/>
      <c r="CM830" s="11"/>
      <c r="CN830" s="11"/>
      <c r="CO830" s="11"/>
      <c r="CP830" s="11"/>
      <c r="CQ830" s="11"/>
      <c r="CR830" s="11"/>
      <c r="CS830" s="11"/>
      <c r="CT830" s="11"/>
      <c r="CU830" s="11"/>
      <c r="CV830" s="11"/>
      <c r="CW830" s="11"/>
      <c r="CX830" s="11"/>
      <c r="CY830" s="11"/>
      <c r="CZ830" s="11"/>
      <c r="DA830" s="11"/>
      <c r="DB830" s="11"/>
      <c r="DC830" s="11"/>
      <c r="DD830" s="11"/>
      <c r="DE830" s="11"/>
      <c r="DF830" s="11"/>
      <c r="DG830" s="11"/>
      <c r="DH830" s="11"/>
      <c r="DI830" s="11"/>
      <c r="DJ830" s="11"/>
      <c r="DK830" s="11"/>
    </row>
    <row r="831" spans="16:115" ht="15" customHeight="1" x14ac:dyDescent="0.25"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  <c r="BS831" s="11"/>
      <c r="BT831" s="11"/>
      <c r="BU831" s="11"/>
      <c r="BV831" s="11"/>
      <c r="BW831" s="11"/>
      <c r="BX831" s="11"/>
      <c r="BY831" s="11"/>
      <c r="BZ831" s="11"/>
      <c r="CA831" s="11"/>
      <c r="CB831" s="11"/>
      <c r="CC831" s="11"/>
      <c r="CD831" s="11"/>
      <c r="CI831" s="11"/>
      <c r="CJ831" s="11"/>
      <c r="CK831" s="11"/>
      <c r="CL831" s="11"/>
      <c r="CM831" s="11"/>
      <c r="CN831" s="11"/>
      <c r="CO831" s="11"/>
      <c r="CP831" s="11"/>
      <c r="CQ831" s="11"/>
      <c r="CR831" s="11"/>
      <c r="CS831" s="11"/>
      <c r="CT831" s="11"/>
      <c r="CU831" s="11"/>
      <c r="CV831" s="11"/>
      <c r="CW831" s="11"/>
      <c r="CX831" s="11"/>
      <c r="CY831" s="11"/>
      <c r="CZ831" s="11"/>
      <c r="DA831" s="11"/>
      <c r="DB831" s="11"/>
      <c r="DC831" s="11"/>
      <c r="DD831" s="11"/>
      <c r="DE831" s="11"/>
      <c r="DF831" s="11"/>
      <c r="DG831" s="11"/>
      <c r="DH831" s="11"/>
      <c r="DI831" s="11"/>
      <c r="DJ831" s="11"/>
      <c r="DK831" s="11"/>
    </row>
    <row r="832" spans="16:115" ht="15" customHeight="1" x14ac:dyDescent="0.25"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  <c r="BS832" s="11"/>
      <c r="BT832" s="11"/>
      <c r="BU832" s="11"/>
      <c r="BV832" s="11"/>
      <c r="BW832" s="11"/>
      <c r="BX832" s="11"/>
      <c r="BY832" s="11"/>
      <c r="BZ832" s="11"/>
      <c r="CA832" s="11"/>
      <c r="CB832" s="11"/>
      <c r="CC832" s="11"/>
      <c r="CD832" s="11"/>
      <c r="CI832" s="11"/>
      <c r="CJ832" s="11"/>
      <c r="CK832" s="11"/>
      <c r="CL832" s="11"/>
      <c r="CM832" s="11"/>
      <c r="CN832" s="11"/>
      <c r="CO832" s="11"/>
      <c r="CP832" s="11"/>
      <c r="CQ832" s="11"/>
      <c r="CR832" s="11"/>
      <c r="CS832" s="11"/>
      <c r="CT832" s="11"/>
      <c r="CU832" s="11"/>
      <c r="CV832" s="11"/>
      <c r="CW832" s="11"/>
      <c r="CX832" s="11"/>
      <c r="CY832" s="11"/>
      <c r="CZ832" s="11"/>
      <c r="DA832" s="11"/>
      <c r="DB832" s="11"/>
      <c r="DC832" s="11"/>
      <c r="DD832" s="11"/>
      <c r="DE832" s="11"/>
      <c r="DF832" s="11"/>
      <c r="DG832" s="11"/>
      <c r="DH832" s="11"/>
      <c r="DI832" s="11"/>
      <c r="DJ832" s="11"/>
      <c r="DK832" s="11"/>
    </row>
    <row r="833" spans="16:115" ht="15" customHeight="1" x14ac:dyDescent="0.25"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  <c r="BS833" s="11"/>
      <c r="BT833" s="11"/>
      <c r="BU833" s="11"/>
      <c r="BV833" s="11"/>
      <c r="BW833" s="11"/>
      <c r="BX833" s="11"/>
      <c r="BY833" s="11"/>
      <c r="BZ833" s="11"/>
      <c r="CA833" s="11"/>
      <c r="CB833" s="11"/>
      <c r="CC833" s="11"/>
      <c r="CD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1"/>
      <c r="DJ833" s="11"/>
      <c r="DK833" s="11"/>
    </row>
    <row r="834" spans="16:115" ht="15" customHeight="1" x14ac:dyDescent="0.25"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  <c r="BS834" s="11"/>
      <c r="BT834" s="11"/>
      <c r="BU834" s="11"/>
      <c r="BV834" s="11"/>
      <c r="BW834" s="11"/>
      <c r="BX834" s="11"/>
      <c r="BY834" s="11"/>
      <c r="BZ834" s="11"/>
      <c r="CA834" s="11"/>
      <c r="CB834" s="11"/>
      <c r="CC834" s="11"/>
      <c r="CD834" s="11"/>
      <c r="CI834" s="11"/>
      <c r="CJ834" s="11"/>
      <c r="CK834" s="11"/>
      <c r="CL834" s="11"/>
      <c r="CM834" s="11"/>
      <c r="CN834" s="11"/>
      <c r="CO834" s="11"/>
      <c r="CP834" s="11"/>
      <c r="CQ834" s="11"/>
      <c r="CR834" s="11"/>
      <c r="CS834" s="11"/>
      <c r="CT834" s="11"/>
      <c r="CU834" s="11"/>
      <c r="CV834" s="11"/>
      <c r="CW834" s="11"/>
      <c r="CX834" s="11"/>
      <c r="CY834" s="11"/>
      <c r="CZ834" s="11"/>
      <c r="DA834" s="11"/>
      <c r="DB834" s="11"/>
      <c r="DC834" s="11"/>
      <c r="DD834" s="11"/>
      <c r="DE834" s="11"/>
      <c r="DF834" s="11"/>
      <c r="DG834" s="11"/>
      <c r="DH834" s="11"/>
      <c r="DI834" s="11"/>
      <c r="DJ834" s="11"/>
      <c r="DK834" s="11"/>
    </row>
    <row r="835" spans="16:115" ht="15" customHeight="1" x14ac:dyDescent="0.25"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  <c r="BS835" s="11"/>
      <c r="BT835" s="11"/>
      <c r="BU835" s="11"/>
      <c r="BV835" s="11"/>
      <c r="BW835" s="11"/>
      <c r="BX835" s="11"/>
      <c r="BY835" s="11"/>
      <c r="BZ835" s="11"/>
      <c r="CA835" s="11"/>
      <c r="CB835" s="11"/>
      <c r="CC835" s="11"/>
      <c r="CD835" s="11"/>
      <c r="CI835" s="11"/>
      <c r="CJ835" s="11"/>
      <c r="CK835" s="11"/>
      <c r="CL835" s="11"/>
      <c r="CM835" s="11"/>
      <c r="CN835" s="11"/>
      <c r="CO835" s="11"/>
      <c r="CP835" s="11"/>
      <c r="CQ835" s="11"/>
      <c r="CR835" s="11"/>
      <c r="CS835" s="11"/>
      <c r="CT835" s="11"/>
      <c r="CU835" s="11"/>
      <c r="CV835" s="11"/>
      <c r="CW835" s="11"/>
      <c r="CX835" s="11"/>
      <c r="CY835" s="11"/>
      <c r="CZ835" s="11"/>
      <c r="DA835" s="11"/>
      <c r="DB835" s="11"/>
      <c r="DC835" s="11"/>
      <c r="DD835" s="11"/>
      <c r="DE835" s="11"/>
      <c r="DF835" s="11"/>
      <c r="DG835" s="11"/>
      <c r="DH835" s="11"/>
      <c r="DI835" s="11"/>
      <c r="DJ835" s="11"/>
      <c r="DK835" s="11"/>
    </row>
    <row r="836" spans="16:115" ht="15" customHeight="1" x14ac:dyDescent="0.25"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11"/>
      <c r="BX836" s="11"/>
      <c r="BY836" s="11"/>
      <c r="BZ836" s="11"/>
      <c r="CA836" s="11"/>
      <c r="CB836" s="11"/>
      <c r="CC836" s="11"/>
      <c r="CD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11"/>
      <c r="CS836" s="11"/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1"/>
      <c r="DJ836" s="11"/>
      <c r="DK836" s="11"/>
    </row>
    <row r="837" spans="16:115" ht="15" customHeight="1" x14ac:dyDescent="0.25"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  <c r="BS837" s="11"/>
      <c r="BT837" s="11"/>
      <c r="BU837" s="11"/>
      <c r="BV837" s="11"/>
      <c r="BW837" s="11"/>
      <c r="BX837" s="11"/>
      <c r="BY837" s="11"/>
      <c r="BZ837" s="11"/>
      <c r="CA837" s="11"/>
      <c r="CB837" s="11"/>
      <c r="CC837" s="11"/>
      <c r="CD837" s="11"/>
      <c r="CI837" s="11"/>
      <c r="CJ837" s="11"/>
      <c r="CK837" s="11"/>
      <c r="CL837" s="11"/>
      <c r="CM837" s="11"/>
      <c r="CN837" s="11"/>
      <c r="CO837" s="11"/>
      <c r="CP837" s="11"/>
      <c r="CQ837" s="11"/>
      <c r="CR837" s="11"/>
      <c r="CS837" s="11"/>
      <c r="CT837" s="11"/>
      <c r="CU837" s="11"/>
      <c r="CV837" s="11"/>
      <c r="CW837" s="11"/>
      <c r="CX837" s="11"/>
      <c r="CY837" s="11"/>
      <c r="CZ837" s="11"/>
      <c r="DA837" s="11"/>
      <c r="DB837" s="11"/>
      <c r="DC837" s="11"/>
      <c r="DD837" s="11"/>
      <c r="DE837" s="11"/>
      <c r="DF837" s="11"/>
      <c r="DG837" s="11"/>
      <c r="DH837" s="11"/>
      <c r="DI837" s="11"/>
      <c r="DJ837" s="11"/>
      <c r="DK837" s="11"/>
    </row>
    <row r="838" spans="16:115" ht="15" customHeight="1" x14ac:dyDescent="0.25"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  <c r="BS838" s="11"/>
      <c r="BT838" s="11"/>
      <c r="BU838" s="11"/>
      <c r="BV838" s="11"/>
      <c r="BW838" s="11"/>
      <c r="BX838" s="11"/>
      <c r="BY838" s="11"/>
      <c r="BZ838" s="11"/>
      <c r="CA838" s="11"/>
      <c r="CB838" s="11"/>
      <c r="CC838" s="11"/>
      <c r="CD838" s="11"/>
      <c r="CI838" s="11"/>
      <c r="CJ838" s="11"/>
      <c r="CK838" s="11"/>
      <c r="CL838" s="11"/>
      <c r="CM838" s="11"/>
      <c r="CN838" s="11"/>
      <c r="CO838" s="11"/>
      <c r="CP838" s="11"/>
      <c r="CQ838" s="11"/>
      <c r="CR838" s="11"/>
      <c r="CS838" s="11"/>
      <c r="CT838" s="11"/>
      <c r="CU838" s="11"/>
      <c r="CV838" s="11"/>
      <c r="CW838" s="11"/>
      <c r="CX838" s="11"/>
      <c r="CY838" s="11"/>
      <c r="CZ838" s="11"/>
      <c r="DA838" s="11"/>
      <c r="DB838" s="11"/>
      <c r="DC838" s="11"/>
      <c r="DD838" s="11"/>
      <c r="DE838" s="11"/>
      <c r="DF838" s="11"/>
      <c r="DG838" s="11"/>
      <c r="DH838" s="11"/>
      <c r="DI838" s="11"/>
      <c r="DJ838" s="11"/>
      <c r="DK838" s="11"/>
    </row>
    <row r="839" spans="16:115" ht="15" customHeight="1" x14ac:dyDescent="0.25"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  <c r="BS839" s="11"/>
      <c r="BT839" s="11"/>
      <c r="BU839" s="11"/>
      <c r="BV839" s="11"/>
      <c r="BW839" s="11"/>
      <c r="BX839" s="11"/>
      <c r="BY839" s="11"/>
      <c r="BZ839" s="11"/>
      <c r="CA839" s="11"/>
      <c r="CB839" s="11"/>
      <c r="CC839" s="11"/>
      <c r="CD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1"/>
      <c r="DJ839" s="11"/>
      <c r="DK839" s="11"/>
    </row>
    <row r="840" spans="16:115" ht="15" customHeight="1" x14ac:dyDescent="0.25"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  <c r="BS840" s="11"/>
      <c r="BT840" s="11"/>
      <c r="BU840" s="11"/>
      <c r="BV840" s="11"/>
      <c r="BW840" s="11"/>
      <c r="BX840" s="11"/>
      <c r="BY840" s="11"/>
      <c r="BZ840" s="11"/>
      <c r="CA840" s="11"/>
      <c r="CB840" s="11"/>
      <c r="CC840" s="11"/>
      <c r="CD840" s="11"/>
      <c r="CI840" s="11"/>
      <c r="CJ840" s="11"/>
      <c r="CK840" s="11"/>
      <c r="CL840" s="11"/>
      <c r="CM840" s="11"/>
      <c r="CN840" s="11"/>
      <c r="CO840" s="11"/>
      <c r="CP840" s="11"/>
      <c r="CQ840" s="11"/>
      <c r="CR840" s="11"/>
      <c r="CS840" s="11"/>
      <c r="CT840" s="11"/>
      <c r="CU840" s="11"/>
      <c r="CV840" s="11"/>
      <c r="CW840" s="11"/>
      <c r="CX840" s="11"/>
      <c r="CY840" s="11"/>
      <c r="CZ840" s="11"/>
      <c r="DA840" s="11"/>
      <c r="DB840" s="11"/>
      <c r="DC840" s="11"/>
      <c r="DD840" s="11"/>
      <c r="DE840" s="11"/>
      <c r="DF840" s="11"/>
      <c r="DG840" s="11"/>
      <c r="DH840" s="11"/>
      <c r="DI840" s="11"/>
      <c r="DJ840" s="11"/>
      <c r="DK840" s="11"/>
    </row>
    <row r="841" spans="16:115" ht="15" customHeight="1" x14ac:dyDescent="0.25"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  <c r="BS841" s="11"/>
      <c r="BT841" s="11"/>
      <c r="BU841" s="11"/>
      <c r="BV841" s="11"/>
      <c r="BW841" s="11"/>
      <c r="BX841" s="11"/>
      <c r="BY841" s="11"/>
      <c r="BZ841" s="11"/>
      <c r="CA841" s="11"/>
      <c r="CB841" s="11"/>
      <c r="CC841" s="11"/>
      <c r="CD841" s="11"/>
      <c r="CI841" s="11"/>
      <c r="CJ841" s="11"/>
      <c r="CK841" s="11"/>
      <c r="CL841" s="11"/>
      <c r="CM841" s="11"/>
      <c r="CN841" s="11"/>
      <c r="CO841" s="11"/>
      <c r="CP841" s="11"/>
      <c r="CQ841" s="11"/>
      <c r="CR841" s="11"/>
      <c r="CS841" s="11"/>
      <c r="CT841" s="11"/>
      <c r="CU841" s="11"/>
      <c r="CV841" s="11"/>
      <c r="CW841" s="11"/>
      <c r="CX841" s="11"/>
      <c r="CY841" s="11"/>
      <c r="CZ841" s="11"/>
      <c r="DA841" s="11"/>
      <c r="DB841" s="11"/>
      <c r="DC841" s="11"/>
      <c r="DD841" s="11"/>
      <c r="DE841" s="11"/>
      <c r="DF841" s="11"/>
      <c r="DG841" s="11"/>
      <c r="DH841" s="11"/>
      <c r="DI841" s="11"/>
      <c r="DJ841" s="11"/>
      <c r="DK841" s="11"/>
    </row>
    <row r="842" spans="16:115" ht="15" customHeight="1" x14ac:dyDescent="0.25"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11"/>
      <c r="BX842" s="11"/>
      <c r="BY842" s="11"/>
      <c r="BZ842" s="11"/>
      <c r="CA842" s="11"/>
      <c r="CB842" s="11"/>
      <c r="CC842" s="11"/>
      <c r="CD842" s="11"/>
      <c r="CI842" s="11"/>
      <c r="CJ842" s="11"/>
      <c r="CK842" s="11"/>
      <c r="CL842" s="11"/>
      <c r="CM842" s="11"/>
      <c r="CN842" s="11"/>
      <c r="CO842" s="11"/>
      <c r="CP842" s="11"/>
      <c r="CQ842" s="11"/>
      <c r="CR842" s="11"/>
      <c r="CS842" s="11"/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1"/>
      <c r="DJ842" s="11"/>
      <c r="DK842" s="11"/>
    </row>
    <row r="843" spans="16:115" ht="15" customHeight="1" x14ac:dyDescent="0.25"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  <c r="BS843" s="11"/>
      <c r="BT843" s="11"/>
      <c r="BU843" s="11"/>
      <c r="BV843" s="11"/>
      <c r="BW843" s="11"/>
      <c r="BX843" s="11"/>
      <c r="BY843" s="11"/>
      <c r="BZ843" s="11"/>
      <c r="CA843" s="11"/>
      <c r="CB843" s="11"/>
      <c r="CC843" s="11"/>
      <c r="CD843" s="11"/>
      <c r="CI843" s="11"/>
      <c r="CJ843" s="11"/>
      <c r="CK843" s="11"/>
      <c r="CL843" s="11"/>
      <c r="CM843" s="11"/>
      <c r="CN843" s="11"/>
      <c r="CO843" s="11"/>
      <c r="CP843" s="11"/>
      <c r="CQ843" s="11"/>
      <c r="CR843" s="11"/>
      <c r="CS843" s="11"/>
      <c r="CT843" s="11"/>
      <c r="CU843" s="11"/>
      <c r="CV843" s="11"/>
      <c r="CW843" s="11"/>
      <c r="CX843" s="11"/>
      <c r="CY843" s="11"/>
      <c r="CZ843" s="11"/>
      <c r="DA843" s="11"/>
      <c r="DB843" s="11"/>
      <c r="DC843" s="11"/>
      <c r="DD843" s="11"/>
      <c r="DE843" s="11"/>
      <c r="DF843" s="11"/>
      <c r="DG843" s="11"/>
      <c r="DH843" s="11"/>
      <c r="DI843" s="11"/>
      <c r="DJ843" s="11"/>
      <c r="DK843" s="11"/>
    </row>
    <row r="844" spans="16:115" ht="15" customHeight="1" x14ac:dyDescent="0.25"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  <c r="BS844" s="11"/>
      <c r="BT844" s="11"/>
      <c r="BU844" s="11"/>
      <c r="BV844" s="11"/>
      <c r="BW844" s="11"/>
      <c r="BX844" s="11"/>
      <c r="BY844" s="11"/>
      <c r="BZ844" s="11"/>
      <c r="CA844" s="11"/>
      <c r="CB844" s="11"/>
      <c r="CC844" s="11"/>
      <c r="CD844" s="11"/>
      <c r="CI844" s="11"/>
      <c r="CJ844" s="11"/>
      <c r="CK844" s="11"/>
      <c r="CL844" s="11"/>
      <c r="CM844" s="11"/>
      <c r="CN844" s="11"/>
      <c r="CO844" s="11"/>
      <c r="CP844" s="11"/>
      <c r="CQ844" s="11"/>
      <c r="CR844" s="11"/>
      <c r="CS844" s="11"/>
      <c r="CT844" s="11"/>
      <c r="CU844" s="11"/>
      <c r="CV844" s="11"/>
      <c r="CW844" s="11"/>
      <c r="CX844" s="11"/>
      <c r="CY844" s="11"/>
      <c r="CZ844" s="11"/>
      <c r="DA844" s="11"/>
      <c r="DB844" s="11"/>
      <c r="DC844" s="11"/>
      <c r="DD844" s="11"/>
      <c r="DE844" s="11"/>
      <c r="DF844" s="11"/>
      <c r="DG844" s="11"/>
      <c r="DH844" s="11"/>
      <c r="DI844" s="11"/>
      <c r="DJ844" s="11"/>
      <c r="DK844" s="11"/>
    </row>
    <row r="845" spans="16:115" ht="15" customHeight="1" x14ac:dyDescent="0.25"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  <c r="BS845" s="11"/>
      <c r="BT845" s="11"/>
      <c r="BU845" s="11"/>
      <c r="BV845" s="11"/>
      <c r="BW845" s="11"/>
      <c r="BX845" s="11"/>
      <c r="BY845" s="11"/>
      <c r="BZ845" s="11"/>
      <c r="CA845" s="11"/>
      <c r="CB845" s="11"/>
      <c r="CC845" s="11"/>
      <c r="CD845" s="11"/>
      <c r="CI845" s="11"/>
      <c r="CJ845" s="11"/>
      <c r="CK845" s="11"/>
      <c r="CL845" s="11"/>
      <c r="CM845" s="11"/>
      <c r="CN845" s="11"/>
      <c r="CO845" s="11"/>
      <c r="CP845" s="11"/>
      <c r="CQ845" s="11"/>
      <c r="CR845" s="11"/>
      <c r="CS845" s="11"/>
      <c r="CT845" s="11"/>
      <c r="CU845" s="11"/>
      <c r="CV845" s="11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1"/>
      <c r="DJ845" s="11"/>
      <c r="DK845" s="11"/>
    </row>
    <row r="846" spans="16:115" ht="15" customHeight="1" x14ac:dyDescent="0.25"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  <c r="BS846" s="11"/>
      <c r="BT846" s="11"/>
      <c r="BU846" s="11"/>
      <c r="BV846" s="11"/>
      <c r="BW846" s="11"/>
      <c r="BX846" s="11"/>
      <c r="BY846" s="11"/>
      <c r="BZ846" s="11"/>
      <c r="CA846" s="11"/>
      <c r="CB846" s="11"/>
      <c r="CC846" s="11"/>
      <c r="CD846" s="11"/>
      <c r="CI846" s="11"/>
      <c r="CJ846" s="11"/>
      <c r="CK846" s="11"/>
      <c r="CL846" s="11"/>
      <c r="CM846" s="11"/>
      <c r="CN846" s="11"/>
      <c r="CO846" s="11"/>
      <c r="CP846" s="11"/>
      <c r="CQ846" s="11"/>
      <c r="CR846" s="11"/>
      <c r="CS846" s="11"/>
      <c r="CT846" s="11"/>
      <c r="CU846" s="11"/>
      <c r="CV846" s="11"/>
      <c r="CW846" s="11"/>
      <c r="CX846" s="11"/>
      <c r="CY846" s="11"/>
      <c r="CZ846" s="11"/>
      <c r="DA846" s="11"/>
      <c r="DB846" s="11"/>
      <c r="DC846" s="11"/>
      <c r="DD846" s="11"/>
      <c r="DE846" s="11"/>
      <c r="DF846" s="11"/>
      <c r="DG846" s="11"/>
      <c r="DH846" s="11"/>
      <c r="DI846" s="11"/>
      <c r="DJ846" s="11"/>
      <c r="DK846" s="11"/>
    </row>
    <row r="847" spans="16:115" ht="15" customHeight="1" x14ac:dyDescent="0.25"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  <c r="BS847" s="11"/>
      <c r="BT847" s="11"/>
      <c r="BU847" s="11"/>
      <c r="BV847" s="11"/>
      <c r="BW847" s="11"/>
      <c r="BX847" s="11"/>
      <c r="BY847" s="11"/>
      <c r="BZ847" s="11"/>
      <c r="CA847" s="11"/>
      <c r="CB847" s="11"/>
      <c r="CC847" s="11"/>
      <c r="CD847" s="11"/>
      <c r="CI847" s="11"/>
      <c r="CJ847" s="11"/>
      <c r="CK847" s="11"/>
      <c r="CL847" s="11"/>
      <c r="CM847" s="11"/>
      <c r="CN847" s="11"/>
      <c r="CO847" s="11"/>
      <c r="CP847" s="11"/>
      <c r="CQ847" s="11"/>
      <c r="CR847" s="11"/>
      <c r="CS847" s="11"/>
      <c r="CT847" s="11"/>
      <c r="CU847" s="11"/>
      <c r="CV847" s="11"/>
      <c r="CW847" s="11"/>
      <c r="CX847" s="11"/>
      <c r="CY847" s="11"/>
      <c r="CZ847" s="11"/>
      <c r="DA847" s="11"/>
      <c r="DB847" s="11"/>
      <c r="DC847" s="11"/>
      <c r="DD847" s="11"/>
      <c r="DE847" s="11"/>
      <c r="DF847" s="11"/>
      <c r="DG847" s="11"/>
      <c r="DH847" s="11"/>
      <c r="DI847" s="11"/>
      <c r="DJ847" s="11"/>
      <c r="DK847" s="11"/>
    </row>
    <row r="848" spans="16:115" ht="15" customHeight="1" x14ac:dyDescent="0.25"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  <c r="BS848" s="11"/>
      <c r="BT848" s="11"/>
      <c r="BU848" s="11"/>
      <c r="BV848" s="11"/>
      <c r="BW848" s="11"/>
      <c r="BX848" s="11"/>
      <c r="BY848" s="11"/>
      <c r="BZ848" s="11"/>
      <c r="CA848" s="11"/>
      <c r="CB848" s="11"/>
      <c r="CC848" s="11"/>
      <c r="CD848" s="11"/>
      <c r="CI848" s="11"/>
      <c r="CJ848" s="11"/>
      <c r="CK848" s="11"/>
      <c r="CL848" s="11"/>
      <c r="CM848" s="11"/>
      <c r="CN848" s="11"/>
      <c r="CO848" s="11"/>
      <c r="CP848" s="11"/>
      <c r="CQ848" s="11"/>
      <c r="CR848" s="11"/>
      <c r="CS848" s="11"/>
      <c r="CT848" s="11"/>
      <c r="CU848" s="11"/>
      <c r="CV848" s="11"/>
      <c r="CW848" s="11"/>
      <c r="CX848" s="11"/>
      <c r="CY848" s="11"/>
      <c r="CZ848" s="11"/>
      <c r="DA848" s="11"/>
      <c r="DB848" s="11"/>
      <c r="DC848" s="11"/>
      <c r="DD848" s="11"/>
      <c r="DE848" s="11"/>
      <c r="DF848" s="11"/>
      <c r="DG848" s="11"/>
      <c r="DH848" s="11"/>
      <c r="DI848" s="11"/>
      <c r="DJ848" s="11"/>
      <c r="DK848" s="11"/>
    </row>
    <row r="849" spans="16:115" ht="15" customHeight="1" x14ac:dyDescent="0.25"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  <c r="BS849" s="11"/>
      <c r="BT849" s="11"/>
      <c r="BU849" s="11"/>
      <c r="BV849" s="11"/>
      <c r="BW849" s="11"/>
      <c r="BX849" s="11"/>
      <c r="BY849" s="11"/>
      <c r="BZ849" s="11"/>
      <c r="CA849" s="11"/>
      <c r="CB849" s="11"/>
      <c r="CC849" s="11"/>
      <c r="CD849" s="11"/>
      <c r="CI849" s="11"/>
      <c r="CJ849" s="11"/>
      <c r="CK849" s="11"/>
      <c r="CL849" s="11"/>
      <c r="CM849" s="11"/>
      <c r="CN849" s="11"/>
      <c r="CO849" s="11"/>
      <c r="CP849" s="11"/>
      <c r="CQ849" s="11"/>
      <c r="CR849" s="11"/>
      <c r="CS849" s="11"/>
      <c r="CT849" s="11"/>
      <c r="CU849" s="11"/>
      <c r="CV849" s="11"/>
      <c r="CW849" s="11"/>
      <c r="CX849" s="11"/>
      <c r="CY849" s="11"/>
      <c r="CZ849" s="11"/>
      <c r="DA849" s="11"/>
      <c r="DB849" s="11"/>
      <c r="DC849" s="11"/>
      <c r="DD849" s="11"/>
      <c r="DE849" s="11"/>
      <c r="DF849" s="11"/>
      <c r="DG849" s="11"/>
      <c r="DH849" s="11"/>
      <c r="DI849" s="11"/>
      <c r="DJ849" s="11"/>
      <c r="DK849" s="11"/>
    </row>
    <row r="850" spans="16:115" ht="15" customHeight="1" x14ac:dyDescent="0.25"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  <c r="BS850" s="11"/>
      <c r="BT850" s="11"/>
      <c r="BU850" s="11"/>
      <c r="BV850" s="11"/>
      <c r="BW850" s="11"/>
      <c r="BX850" s="11"/>
      <c r="BY850" s="11"/>
      <c r="BZ850" s="11"/>
      <c r="CA850" s="11"/>
      <c r="CB850" s="11"/>
      <c r="CC850" s="11"/>
      <c r="CD850" s="11"/>
      <c r="CI850" s="11"/>
      <c r="CJ850" s="11"/>
      <c r="CK850" s="11"/>
      <c r="CL850" s="11"/>
      <c r="CM850" s="11"/>
      <c r="CN850" s="11"/>
      <c r="CO850" s="11"/>
      <c r="CP850" s="11"/>
      <c r="CQ850" s="11"/>
      <c r="CR850" s="11"/>
      <c r="CS850" s="11"/>
      <c r="CT850" s="11"/>
      <c r="CU850" s="11"/>
      <c r="CV850" s="11"/>
      <c r="CW850" s="11"/>
      <c r="CX850" s="11"/>
      <c r="CY850" s="11"/>
      <c r="CZ850" s="11"/>
      <c r="DA850" s="11"/>
      <c r="DB850" s="11"/>
      <c r="DC850" s="11"/>
      <c r="DD850" s="11"/>
      <c r="DE850" s="11"/>
      <c r="DF850" s="11"/>
      <c r="DG850" s="11"/>
      <c r="DH850" s="11"/>
      <c r="DI850" s="11"/>
      <c r="DJ850" s="11"/>
      <c r="DK850" s="11"/>
    </row>
    <row r="851" spans="16:115" ht="15" customHeight="1" x14ac:dyDescent="0.25"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  <c r="BS851" s="11"/>
      <c r="BT851" s="11"/>
      <c r="BU851" s="11"/>
      <c r="BV851" s="11"/>
      <c r="BW851" s="11"/>
      <c r="BX851" s="11"/>
      <c r="BY851" s="11"/>
      <c r="BZ851" s="11"/>
      <c r="CA851" s="11"/>
      <c r="CB851" s="11"/>
      <c r="CC851" s="11"/>
      <c r="CD851" s="11"/>
      <c r="CI851" s="11"/>
      <c r="CJ851" s="11"/>
      <c r="CK851" s="11"/>
      <c r="CL851" s="11"/>
      <c r="CM851" s="11"/>
      <c r="CN851" s="11"/>
      <c r="CO851" s="11"/>
      <c r="CP851" s="11"/>
      <c r="CQ851" s="11"/>
      <c r="CR851" s="11"/>
      <c r="CS851" s="11"/>
      <c r="CT851" s="11"/>
      <c r="CU851" s="11"/>
      <c r="CV851" s="11"/>
      <c r="CW851" s="11"/>
      <c r="CX851" s="11"/>
      <c r="CY851" s="11"/>
      <c r="CZ851" s="11"/>
      <c r="DA851" s="11"/>
      <c r="DB851" s="11"/>
      <c r="DC851" s="11"/>
      <c r="DD851" s="11"/>
      <c r="DE851" s="11"/>
      <c r="DF851" s="11"/>
      <c r="DG851" s="11"/>
      <c r="DH851" s="11"/>
      <c r="DI851" s="11"/>
      <c r="DJ851" s="11"/>
      <c r="DK851" s="11"/>
    </row>
    <row r="852" spans="16:115" ht="15" customHeight="1" x14ac:dyDescent="0.25"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  <c r="BS852" s="11"/>
      <c r="BT852" s="11"/>
      <c r="BU852" s="11"/>
      <c r="BV852" s="11"/>
      <c r="BW852" s="11"/>
      <c r="BX852" s="11"/>
      <c r="BY852" s="11"/>
      <c r="BZ852" s="11"/>
      <c r="CA852" s="11"/>
      <c r="CB852" s="11"/>
      <c r="CC852" s="11"/>
      <c r="CD852" s="11"/>
      <c r="CI852" s="11"/>
      <c r="CJ852" s="11"/>
      <c r="CK852" s="11"/>
      <c r="CL852" s="11"/>
      <c r="CM852" s="11"/>
      <c r="CN852" s="11"/>
      <c r="CO852" s="11"/>
      <c r="CP852" s="11"/>
      <c r="CQ852" s="11"/>
      <c r="CR852" s="11"/>
      <c r="CS852" s="11"/>
      <c r="CT852" s="11"/>
      <c r="CU852" s="11"/>
      <c r="CV852" s="11"/>
      <c r="CW852" s="11"/>
      <c r="CX852" s="11"/>
      <c r="CY852" s="11"/>
      <c r="CZ852" s="11"/>
      <c r="DA852" s="11"/>
      <c r="DB852" s="11"/>
      <c r="DC852" s="11"/>
      <c r="DD852" s="11"/>
      <c r="DE852" s="11"/>
      <c r="DF852" s="11"/>
      <c r="DG852" s="11"/>
      <c r="DH852" s="11"/>
      <c r="DI852" s="11"/>
      <c r="DJ852" s="11"/>
      <c r="DK852" s="11"/>
    </row>
    <row r="853" spans="16:115" ht="15" customHeight="1" x14ac:dyDescent="0.25"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  <c r="BS853" s="11"/>
      <c r="BT853" s="11"/>
      <c r="BU853" s="11"/>
      <c r="BV853" s="11"/>
      <c r="BW853" s="11"/>
      <c r="BX853" s="11"/>
      <c r="BY853" s="11"/>
      <c r="BZ853" s="11"/>
      <c r="CA853" s="11"/>
      <c r="CB853" s="11"/>
      <c r="CC853" s="11"/>
      <c r="CD853" s="11"/>
      <c r="CI853" s="11"/>
      <c r="CJ853" s="11"/>
      <c r="CK853" s="11"/>
      <c r="CL853" s="11"/>
      <c r="CM853" s="11"/>
      <c r="CN853" s="11"/>
      <c r="CO853" s="11"/>
      <c r="CP853" s="11"/>
      <c r="CQ853" s="11"/>
      <c r="CR853" s="11"/>
      <c r="CS853" s="11"/>
      <c r="CT853" s="11"/>
      <c r="CU853" s="11"/>
      <c r="CV853" s="11"/>
      <c r="CW853" s="11"/>
      <c r="CX853" s="11"/>
      <c r="CY853" s="11"/>
      <c r="CZ853" s="11"/>
      <c r="DA853" s="11"/>
      <c r="DB853" s="11"/>
      <c r="DC853" s="11"/>
      <c r="DD853" s="11"/>
      <c r="DE853" s="11"/>
      <c r="DF853" s="11"/>
      <c r="DG853" s="11"/>
      <c r="DH853" s="11"/>
      <c r="DI853" s="11"/>
      <c r="DJ853" s="11"/>
      <c r="DK853" s="11"/>
    </row>
    <row r="854" spans="16:115" ht="15" customHeight="1" x14ac:dyDescent="0.25"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  <c r="BS854" s="11"/>
      <c r="BT854" s="11"/>
      <c r="BU854" s="11"/>
      <c r="BV854" s="11"/>
      <c r="BW854" s="11"/>
      <c r="BX854" s="11"/>
      <c r="BY854" s="11"/>
      <c r="BZ854" s="11"/>
      <c r="CA854" s="11"/>
      <c r="CB854" s="11"/>
      <c r="CC854" s="11"/>
      <c r="CD854" s="11"/>
      <c r="CI854" s="11"/>
      <c r="CJ854" s="11"/>
      <c r="CK854" s="11"/>
      <c r="CL854" s="11"/>
      <c r="CM854" s="11"/>
      <c r="CN854" s="11"/>
      <c r="CO854" s="11"/>
      <c r="CP854" s="11"/>
      <c r="CQ854" s="11"/>
      <c r="CR854" s="11"/>
      <c r="CS854" s="11"/>
      <c r="CT854" s="11"/>
      <c r="CU854" s="11"/>
      <c r="CV854" s="11"/>
      <c r="CW854" s="11"/>
      <c r="CX854" s="11"/>
      <c r="CY854" s="11"/>
      <c r="CZ854" s="11"/>
      <c r="DA854" s="11"/>
      <c r="DB854" s="11"/>
      <c r="DC854" s="11"/>
      <c r="DD854" s="11"/>
      <c r="DE854" s="11"/>
      <c r="DF854" s="11"/>
      <c r="DG854" s="11"/>
      <c r="DH854" s="11"/>
      <c r="DI854" s="11"/>
      <c r="DJ854" s="11"/>
      <c r="DK854" s="11"/>
    </row>
    <row r="855" spans="16:115" ht="15" customHeight="1" x14ac:dyDescent="0.25"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  <c r="BS855" s="11"/>
      <c r="BT855" s="11"/>
      <c r="BU855" s="11"/>
      <c r="BV855" s="11"/>
      <c r="BW855" s="11"/>
      <c r="BX855" s="11"/>
      <c r="BY855" s="11"/>
      <c r="BZ855" s="11"/>
      <c r="CA855" s="11"/>
      <c r="CB855" s="11"/>
      <c r="CC855" s="11"/>
      <c r="CD855" s="11"/>
      <c r="CI855" s="11"/>
      <c r="CJ855" s="11"/>
      <c r="CK855" s="11"/>
      <c r="CL855" s="11"/>
      <c r="CM855" s="11"/>
      <c r="CN855" s="11"/>
      <c r="CO855" s="11"/>
      <c r="CP855" s="11"/>
      <c r="CQ855" s="11"/>
      <c r="CR855" s="11"/>
      <c r="CS855" s="11"/>
      <c r="CT855" s="11"/>
      <c r="CU855" s="11"/>
      <c r="CV855" s="11"/>
      <c r="CW855" s="11"/>
      <c r="CX855" s="11"/>
      <c r="CY855" s="11"/>
      <c r="CZ855" s="11"/>
      <c r="DA855" s="11"/>
      <c r="DB855" s="11"/>
      <c r="DC855" s="11"/>
      <c r="DD855" s="11"/>
      <c r="DE855" s="11"/>
      <c r="DF855" s="11"/>
      <c r="DG855" s="11"/>
      <c r="DH855" s="11"/>
      <c r="DI855" s="11"/>
      <c r="DJ855" s="11"/>
      <c r="DK855" s="11"/>
    </row>
    <row r="856" spans="16:115" ht="15" customHeight="1" x14ac:dyDescent="0.25"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  <c r="BS856" s="11"/>
      <c r="BT856" s="11"/>
      <c r="BU856" s="11"/>
      <c r="BV856" s="11"/>
      <c r="BW856" s="11"/>
      <c r="BX856" s="11"/>
      <c r="BY856" s="11"/>
      <c r="BZ856" s="11"/>
      <c r="CA856" s="11"/>
      <c r="CB856" s="11"/>
      <c r="CC856" s="11"/>
      <c r="CD856" s="11"/>
      <c r="CI856" s="11"/>
      <c r="CJ856" s="11"/>
      <c r="CK856" s="11"/>
      <c r="CL856" s="11"/>
      <c r="CM856" s="11"/>
      <c r="CN856" s="11"/>
      <c r="CO856" s="11"/>
      <c r="CP856" s="11"/>
      <c r="CQ856" s="11"/>
      <c r="CR856" s="11"/>
      <c r="CS856" s="11"/>
      <c r="CT856" s="11"/>
      <c r="CU856" s="11"/>
      <c r="CV856" s="11"/>
      <c r="CW856" s="11"/>
      <c r="CX856" s="11"/>
      <c r="CY856" s="11"/>
      <c r="CZ856" s="11"/>
      <c r="DA856" s="11"/>
      <c r="DB856" s="11"/>
      <c r="DC856" s="11"/>
      <c r="DD856" s="11"/>
      <c r="DE856" s="11"/>
      <c r="DF856" s="11"/>
      <c r="DG856" s="11"/>
      <c r="DH856" s="11"/>
      <c r="DI856" s="11"/>
      <c r="DJ856" s="11"/>
      <c r="DK856" s="11"/>
    </row>
    <row r="857" spans="16:115" ht="15" customHeight="1" x14ac:dyDescent="0.25"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  <c r="BS857" s="11"/>
      <c r="BT857" s="11"/>
      <c r="BU857" s="11"/>
      <c r="BV857" s="11"/>
      <c r="BW857" s="11"/>
      <c r="BX857" s="11"/>
      <c r="BY857" s="11"/>
      <c r="BZ857" s="11"/>
      <c r="CA857" s="11"/>
      <c r="CB857" s="11"/>
      <c r="CC857" s="11"/>
      <c r="CD857" s="11"/>
      <c r="CI857" s="11"/>
      <c r="CJ857" s="11"/>
      <c r="CK857" s="11"/>
      <c r="CL857" s="11"/>
      <c r="CM857" s="11"/>
      <c r="CN857" s="11"/>
      <c r="CO857" s="11"/>
      <c r="CP857" s="11"/>
      <c r="CQ857" s="11"/>
      <c r="CR857" s="11"/>
      <c r="CS857" s="11"/>
      <c r="CT857" s="11"/>
      <c r="CU857" s="11"/>
      <c r="CV857" s="11"/>
      <c r="CW857" s="11"/>
      <c r="CX857" s="11"/>
      <c r="CY857" s="11"/>
      <c r="CZ857" s="11"/>
      <c r="DA857" s="11"/>
      <c r="DB857" s="11"/>
      <c r="DC857" s="11"/>
      <c r="DD857" s="11"/>
      <c r="DE857" s="11"/>
      <c r="DF857" s="11"/>
      <c r="DG857" s="11"/>
      <c r="DH857" s="11"/>
      <c r="DI857" s="11"/>
      <c r="DJ857" s="11"/>
      <c r="DK857" s="11"/>
    </row>
    <row r="858" spans="16:115" ht="15" customHeight="1" x14ac:dyDescent="0.25"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  <c r="BS858" s="11"/>
      <c r="BT858" s="11"/>
      <c r="BU858" s="11"/>
      <c r="BV858" s="11"/>
      <c r="BW858" s="11"/>
      <c r="BX858" s="11"/>
      <c r="BY858" s="11"/>
      <c r="BZ858" s="11"/>
      <c r="CA858" s="11"/>
      <c r="CB858" s="11"/>
      <c r="CC858" s="11"/>
      <c r="CD858" s="11"/>
      <c r="CI858" s="11"/>
      <c r="CJ858" s="11"/>
      <c r="CK858" s="11"/>
      <c r="CL858" s="11"/>
      <c r="CM858" s="11"/>
      <c r="CN858" s="11"/>
      <c r="CO858" s="11"/>
      <c r="CP858" s="11"/>
      <c r="CQ858" s="11"/>
      <c r="CR858" s="11"/>
      <c r="CS858" s="11"/>
      <c r="CT858" s="11"/>
      <c r="CU858" s="11"/>
      <c r="CV858" s="11"/>
      <c r="CW858" s="11"/>
      <c r="CX858" s="11"/>
      <c r="CY858" s="11"/>
      <c r="CZ858" s="11"/>
      <c r="DA858" s="11"/>
      <c r="DB858" s="11"/>
      <c r="DC858" s="11"/>
      <c r="DD858" s="11"/>
      <c r="DE858" s="11"/>
      <c r="DF858" s="11"/>
      <c r="DG858" s="11"/>
      <c r="DH858" s="11"/>
      <c r="DI858" s="11"/>
      <c r="DJ858" s="11"/>
      <c r="DK858" s="11"/>
    </row>
    <row r="859" spans="16:115" ht="15" customHeight="1" x14ac:dyDescent="0.25"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  <c r="BS859" s="11"/>
      <c r="BT859" s="11"/>
      <c r="BU859" s="11"/>
      <c r="BV859" s="11"/>
      <c r="BW859" s="11"/>
      <c r="BX859" s="11"/>
      <c r="BY859" s="11"/>
      <c r="BZ859" s="11"/>
      <c r="CA859" s="11"/>
      <c r="CB859" s="11"/>
      <c r="CC859" s="11"/>
      <c r="CD859" s="11"/>
      <c r="CI859" s="11"/>
      <c r="CJ859" s="11"/>
      <c r="CK859" s="11"/>
      <c r="CL859" s="11"/>
      <c r="CM859" s="11"/>
      <c r="CN859" s="11"/>
      <c r="CO859" s="11"/>
      <c r="CP859" s="11"/>
      <c r="CQ859" s="11"/>
      <c r="CR859" s="11"/>
      <c r="CS859" s="11"/>
      <c r="CT859" s="11"/>
      <c r="CU859" s="11"/>
      <c r="CV859" s="11"/>
      <c r="CW859" s="11"/>
      <c r="CX859" s="11"/>
      <c r="CY859" s="11"/>
      <c r="CZ859" s="11"/>
      <c r="DA859" s="11"/>
      <c r="DB859" s="11"/>
      <c r="DC859" s="11"/>
      <c r="DD859" s="11"/>
      <c r="DE859" s="11"/>
      <c r="DF859" s="11"/>
      <c r="DG859" s="11"/>
      <c r="DH859" s="11"/>
      <c r="DI859" s="11"/>
      <c r="DJ859" s="11"/>
      <c r="DK859" s="11"/>
    </row>
    <row r="860" spans="16:115" ht="15" customHeight="1" x14ac:dyDescent="0.25"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  <c r="BS860" s="11"/>
      <c r="BT860" s="11"/>
      <c r="BU860" s="11"/>
      <c r="BV860" s="11"/>
      <c r="BW860" s="11"/>
      <c r="BX860" s="11"/>
      <c r="BY860" s="11"/>
      <c r="BZ860" s="11"/>
      <c r="CA860" s="11"/>
      <c r="CB860" s="11"/>
      <c r="CC860" s="11"/>
      <c r="CD860" s="11"/>
      <c r="CI860" s="11"/>
      <c r="CJ860" s="11"/>
      <c r="CK860" s="11"/>
      <c r="CL860" s="11"/>
      <c r="CM860" s="11"/>
      <c r="CN860" s="11"/>
      <c r="CO860" s="11"/>
      <c r="CP860" s="11"/>
      <c r="CQ860" s="11"/>
      <c r="CR860" s="11"/>
      <c r="CS860" s="11"/>
      <c r="CT860" s="11"/>
      <c r="CU860" s="11"/>
      <c r="CV860" s="11"/>
      <c r="CW860" s="11"/>
      <c r="CX860" s="11"/>
      <c r="CY860" s="11"/>
      <c r="CZ860" s="11"/>
      <c r="DA860" s="11"/>
      <c r="DB860" s="11"/>
      <c r="DC860" s="11"/>
      <c r="DD860" s="11"/>
      <c r="DE860" s="11"/>
      <c r="DF860" s="11"/>
      <c r="DG860" s="11"/>
      <c r="DH860" s="11"/>
      <c r="DI860" s="11"/>
      <c r="DJ860" s="11"/>
      <c r="DK860" s="11"/>
    </row>
    <row r="861" spans="16:115" ht="15" customHeight="1" x14ac:dyDescent="0.25"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  <c r="BS861" s="11"/>
      <c r="BT861" s="11"/>
      <c r="BU861" s="11"/>
      <c r="BV861" s="11"/>
      <c r="BW861" s="11"/>
      <c r="BX861" s="11"/>
      <c r="BY861" s="11"/>
      <c r="BZ861" s="11"/>
      <c r="CA861" s="11"/>
      <c r="CB861" s="11"/>
      <c r="CC861" s="11"/>
      <c r="CD861" s="11"/>
      <c r="CI861" s="11"/>
      <c r="CJ861" s="11"/>
      <c r="CK861" s="11"/>
      <c r="CL861" s="11"/>
      <c r="CM861" s="11"/>
      <c r="CN861" s="11"/>
      <c r="CO861" s="11"/>
      <c r="CP861" s="11"/>
      <c r="CQ861" s="11"/>
      <c r="CR861" s="11"/>
      <c r="CS861" s="11"/>
      <c r="CT861" s="11"/>
      <c r="CU861" s="11"/>
      <c r="CV861" s="11"/>
      <c r="CW861" s="11"/>
      <c r="CX861" s="11"/>
      <c r="CY861" s="11"/>
      <c r="CZ861" s="11"/>
      <c r="DA861" s="11"/>
      <c r="DB861" s="11"/>
      <c r="DC861" s="11"/>
      <c r="DD861" s="11"/>
      <c r="DE861" s="11"/>
      <c r="DF861" s="11"/>
      <c r="DG861" s="11"/>
      <c r="DH861" s="11"/>
      <c r="DI861" s="11"/>
      <c r="DJ861" s="11"/>
      <c r="DK861" s="11"/>
    </row>
    <row r="862" spans="16:115" ht="15" customHeight="1" x14ac:dyDescent="0.25"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I862" s="11"/>
      <c r="CJ862" s="11"/>
      <c r="CK862" s="11"/>
      <c r="CL862" s="11"/>
      <c r="CM862" s="11"/>
      <c r="CN862" s="11"/>
      <c r="CO862" s="11"/>
      <c r="CP862" s="11"/>
      <c r="CQ862" s="11"/>
      <c r="CR862" s="11"/>
      <c r="CS862" s="11"/>
      <c r="CT862" s="11"/>
      <c r="CU862" s="11"/>
      <c r="CV862" s="11"/>
      <c r="CW862" s="11"/>
      <c r="CX862" s="11"/>
      <c r="CY862" s="11"/>
      <c r="CZ862" s="11"/>
      <c r="DA862" s="11"/>
      <c r="DB862" s="11"/>
      <c r="DC862" s="11"/>
      <c r="DD862" s="11"/>
      <c r="DE862" s="11"/>
      <c r="DF862" s="11"/>
      <c r="DG862" s="11"/>
      <c r="DH862" s="11"/>
      <c r="DI862" s="11"/>
      <c r="DJ862" s="11"/>
      <c r="DK862" s="11"/>
    </row>
    <row r="863" spans="16:115" ht="15" customHeight="1" x14ac:dyDescent="0.25"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  <c r="BS863" s="11"/>
      <c r="BT863" s="11"/>
      <c r="BU863" s="11"/>
      <c r="BV863" s="11"/>
      <c r="BW863" s="11"/>
      <c r="BX863" s="11"/>
      <c r="BY863" s="11"/>
      <c r="BZ863" s="11"/>
      <c r="CA863" s="11"/>
      <c r="CB863" s="11"/>
      <c r="CC863" s="11"/>
      <c r="CD863" s="11"/>
      <c r="CI863" s="11"/>
      <c r="CJ863" s="11"/>
      <c r="CK863" s="11"/>
      <c r="CL863" s="11"/>
      <c r="CM863" s="11"/>
      <c r="CN863" s="11"/>
      <c r="CO863" s="11"/>
      <c r="CP863" s="11"/>
      <c r="CQ863" s="11"/>
      <c r="CR863" s="11"/>
      <c r="CS863" s="11"/>
      <c r="CT863" s="11"/>
      <c r="CU863" s="11"/>
      <c r="CV863" s="11"/>
      <c r="CW863" s="11"/>
      <c r="CX863" s="11"/>
      <c r="CY863" s="11"/>
      <c r="CZ863" s="11"/>
      <c r="DA863" s="11"/>
      <c r="DB863" s="11"/>
      <c r="DC863" s="11"/>
      <c r="DD863" s="11"/>
      <c r="DE863" s="11"/>
      <c r="DF863" s="11"/>
      <c r="DG863" s="11"/>
      <c r="DH863" s="11"/>
      <c r="DI863" s="11"/>
      <c r="DJ863" s="11"/>
      <c r="DK863" s="11"/>
    </row>
    <row r="864" spans="16:115" ht="15" customHeight="1" x14ac:dyDescent="0.25"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  <c r="BS864" s="11"/>
      <c r="BT864" s="11"/>
      <c r="BU864" s="11"/>
      <c r="BV864" s="11"/>
      <c r="BW864" s="11"/>
      <c r="BX864" s="11"/>
      <c r="BY864" s="11"/>
      <c r="BZ864" s="11"/>
      <c r="CA864" s="11"/>
      <c r="CB864" s="11"/>
      <c r="CC864" s="11"/>
      <c r="CD864" s="11"/>
      <c r="CI864" s="11"/>
      <c r="CJ864" s="11"/>
      <c r="CK864" s="11"/>
      <c r="CL864" s="11"/>
      <c r="CM864" s="11"/>
      <c r="CN864" s="11"/>
      <c r="CO864" s="11"/>
      <c r="CP864" s="11"/>
      <c r="CQ864" s="11"/>
      <c r="CR864" s="11"/>
      <c r="CS864" s="11"/>
      <c r="CT864" s="11"/>
      <c r="CU864" s="11"/>
      <c r="CV864" s="11"/>
      <c r="CW864" s="11"/>
      <c r="CX864" s="11"/>
      <c r="CY864" s="11"/>
      <c r="CZ864" s="11"/>
      <c r="DA864" s="11"/>
      <c r="DB864" s="11"/>
      <c r="DC864" s="11"/>
      <c r="DD864" s="11"/>
      <c r="DE864" s="11"/>
      <c r="DF864" s="11"/>
      <c r="DG864" s="11"/>
      <c r="DH864" s="11"/>
      <c r="DI864" s="11"/>
      <c r="DJ864" s="11"/>
      <c r="DK864" s="11"/>
    </row>
    <row r="865" spans="16:115" ht="15" customHeight="1" x14ac:dyDescent="0.25"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  <c r="BS865" s="11"/>
      <c r="BT865" s="11"/>
      <c r="BU865" s="11"/>
      <c r="BV865" s="11"/>
      <c r="BW865" s="11"/>
      <c r="BX865" s="11"/>
      <c r="BY865" s="11"/>
      <c r="BZ865" s="11"/>
      <c r="CA865" s="11"/>
      <c r="CB865" s="11"/>
      <c r="CC865" s="11"/>
      <c r="CD865" s="11"/>
      <c r="CI865" s="11"/>
      <c r="CJ865" s="11"/>
      <c r="CK865" s="11"/>
      <c r="CL865" s="11"/>
      <c r="CM865" s="11"/>
      <c r="CN865" s="11"/>
      <c r="CO865" s="11"/>
      <c r="CP865" s="11"/>
      <c r="CQ865" s="11"/>
      <c r="CR865" s="11"/>
      <c r="CS865" s="11"/>
      <c r="CT865" s="11"/>
      <c r="CU865" s="11"/>
      <c r="CV865" s="11"/>
      <c r="CW865" s="11"/>
      <c r="CX865" s="11"/>
      <c r="CY865" s="11"/>
      <c r="CZ865" s="11"/>
      <c r="DA865" s="11"/>
      <c r="DB865" s="11"/>
      <c r="DC865" s="11"/>
      <c r="DD865" s="11"/>
      <c r="DE865" s="11"/>
      <c r="DF865" s="11"/>
      <c r="DG865" s="11"/>
      <c r="DH865" s="11"/>
      <c r="DI865" s="11"/>
      <c r="DJ865" s="11"/>
      <c r="DK865" s="11"/>
    </row>
    <row r="866" spans="16:115" ht="15" customHeight="1" x14ac:dyDescent="0.25"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  <c r="BS866" s="11"/>
      <c r="BT866" s="11"/>
      <c r="BU866" s="11"/>
      <c r="BV866" s="11"/>
      <c r="BW866" s="11"/>
      <c r="BX866" s="11"/>
      <c r="BY866" s="11"/>
      <c r="BZ866" s="11"/>
      <c r="CA866" s="11"/>
      <c r="CB866" s="11"/>
      <c r="CC866" s="11"/>
      <c r="CD866" s="11"/>
      <c r="CI866" s="11"/>
      <c r="CJ866" s="11"/>
      <c r="CK866" s="11"/>
      <c r="CL866" s="11"/>
      <c r="CM866" s="11"/>
      <c r="CN866" s="11"/>
      <c r="CO866" s="11"/>
      <c r="CP866" s="11"/>
      <c r="CQ866" s="11"/>
      <c r="CR866" s="11"/>
      <c r="CS866" s="11"/>
      <c r="CT866" s="11"/>
      <c r="CU866" s="11"/>
      <c r="CV866" s="11"/>
      <c r="CW866" s="11"/>
      <c r="CX866" s="11"/>
      <c r="CY866" s="11"/>
      <c r="CZ866" s="11"/>
      <c r="DA866" s="11"/>
      <c r="DB866" s="11"/>
      <c r="DC866" s="11"/>
      <c r="DD866" s="11"/>
      <c r="DE866" s="11"/>
      <c r="DF866" s="11"/>
      <c r="DG866" s="11"/>
      <c r="DH866" s="11"/>
      <c r="DI866" s="11"/>
      <c r="DJ866" s="11"/>
      <c r="DK866" s="11"/>
    </row>
    <row r="867" spans="16:115" ht="15" customHeight="1" x14ac:dyDescent="0.25"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  <c r="BS867" s="11"/>
      <c r="BT867" s="11"/>
      <c r="BU867" s="11"/>
      <c r="BV867" s="11"/>
      <c r="BW867" s="11"/>
      <c r="BX867" s="11"/>
      <c r="BY867" s="11"/>
      <c r="BZ867" s="11"/>
      <c r="CA867" s="11"/>
      <c r="CB867" s="11"/>
      <c r="CC867" s="11"/>
      <c r="CD867" s="11"/>
      <c r="CI867" s="11"/>
      <c r="CJ867" s="11"/>
      <c r="CK867" s="11"/>
      <c r="CL867" s="11"/>
      <c r="CM867" s="11"/>
      <c r="CN867" s="11"/>
      <c r="CO867" s="11"/>
      <c r="CP867" s="11"/>
      <c r="CQ867" s="11"/>
      <c r="CR867" s="11"/>
      <c r="CS867" s="11"/>
      <c r="CT867" s="11"/>
      <c r="CU867" s="11"/>
      <c r="CV867" s="11"/>
      <c r="CW867" s="11"/>
      <c r="CX867" s="11"/>
      <c r="CY867" s="11"/>
      <c r="CZ867" s="11"/>
      <c r="DA867" s="11"/>
      <c r="DB867" s="11"/>
      <c r="DC867" s="11"/>
      <c r="DD867" s="11"/>
      <c r="DE867" s="11"/>
      <c r="DF867" s="11"/>
      <c r="DG867" s="11"/>
      <c r="DH867" s="11"/>
      <c r="DI867" s="11"/>
      <c r="DJ867" s="11"/>
      <c r="DK867" s="11"/>
    </row>
    <row r="868" spans="16:115" ht="15" customHeight="1" x14ac:dyDescent="0.25"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  <c r="BS868" s="11"/>
      <c r="BT868" s="11"/>
      <c r="BU868" s="11"/>
      <c r="BV868" s="11"/>
      <c r="BW868" s="11"/>
      <c r="BX868" s="11"/>
      <c r="BY868" s="11"/>
      <c r="BZ868" s="11"/>
      <c r="CA868" s="11"/>
      <c r="CB868" s="11"/>
      <c r="CC868" s="11"/>
      <c r="CD868" s="11"/>
      <c r="CI868" s="11"/>
      <c r="CJ868" s="11"/>
      <c r="CK868" s="11"/>
      <c r="CL868" s="11"/>
      <c r="CM868" s="11"/>
      <c r="CN868" s="11"/>
      <c r="CO868" s="11"/>
      <c r="CP868" s="11"/>
      <c r="CQ868" s="11"/>
      <c r="CR868" s="11"/>
      <c r="CS868" s="11"/>
      <c r="CT868" s="11"/>
      <c r="CU868" s="11"/>
      <c r="CV868" s="11"/>
      <c r="CW868" s="11"/>
      <c r="CX868" s="11"/>
      <c r="CY868" s="11"/>
      <c r="CZ868" s="11"/>
      <c r="DA868" s="11"/>
      <c r="DB868" s="11"/>
      <c r="DC868" s="11"/>
      <c r="DD868" s="11"/>
      <c r="DE868" s="11"/>
      <c r="DF868" s="11"/>
      <c r="DG868" s="11"/>
      <c r="DH868" s="11"/>
      <c r="DI868" s="11"/>
      <c r="DJ868" s="11"/>
      <c r="DK868" s="11"/>
    </row>
    <row r="869" spans="16:115" ht="15" customHeight="1" x14ac:dyDescent="0.25"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  <c r="BS869" s="11"/>
      <c r="BT869" s="11"/>
      <c r="BU869" s="11"/>
      <c r="BV869" s="11"/>
      <c r="BW869" s="11"/>
      <c r="BX869" s="11"/>
      <c r="BY869" s="11"/>
      <c r="BZ869" s="11"/>
      <c r="CA869" s="11"/>
      <c r="CB869" s="11"/>
      <c r="CC869" s="11"/>
      <c r="CD869" s="11"/>
      <c r="CI869" s="11"/>
      <c r="CJ869" s="11"/>
      <c r="CK869" s="11"/>
      <c r="CL869" s="11"/>
      <c r="CM869" s="11"/>
      <c r="CN869" s="11"/>
      <c r="CO869" s="11"/>
      <c r="CP869" s="11"/>
      <c r="CQ869" s="11"/>
      <c r="CR869" s="11"/>
      <c r="CS869" s="11"/>
      <c r="CT869" s="11"/>
      <c r="CU869" s="11"/>
      <c r="CV869" s="11"/>
      <c r="CW869" s="11"/>
      <c r="CX869" s="11"/>
      <c r="CY869" s="11"/>
      <c r="CZ869" s="11"/>
      <c r="DA869" s="11"/>
      <c r="DB869" s="11"/>
      <c r="DC869" s="11"/>
      <c r="DD869" s="11"/>
      <c r="DE869" s="11"/>
      <c r="DF869" s="11"/>
      <c r="DG869" s="11"/>
      <c r="DH869" s="11"/>
      <c r="DI869" s="11"/>
      <c r="DJ869" s="11"/>
      <c r="DK869" s="11"/>
    </row>
    <row r="870" spans="16:115" ht="15" customHeight="1" x14ac:dyDescent="0.25"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  <c r="BS870" s="11"/>
      <c r="BT870" s="11"/>
      <c r="BU870" s="11"/>
      <c r="BV870" s="11"/>
      <c r="BW870" s="11"/>
      <c r="BX870" s="11"/>
      <c r="BY870" s="11"/>
      <c r="BZ870" s="11"/>
      <c r="CA870" s="11"/>
      <c r="CB870" s="11"/>
      <c r="CC870" s="11"/>
      <c r="CD870" s="11"/>
      <c r="CI870" s="11"/>
      <c r="CJ870" s="11"/>
      <c r="CK870" s="11"/>
      <c r="CL870" s="11"/>
      <c r="CM870" s="11"/>
      <c r="CN870" s="11"/>
      <c r="CO870" s="11"/>
      <c r="CP870" s="11"/>
      <c r="CQ870" s="11"/>
      <c r="CR870" s="11"/>
      <c r="CS870" s="11"/>
      <c r="CT870" s="11"/>
      <c r="CU870" s="11"/>
      <c r="CV870" s="11"/>
      <c r="CW870" s="11"/>
      <c r="CX870" s="11"/>
      <c r="CY870" s="11"/>
      <c r="CZ870" s="11"/>
      <c r="DA870" s="11"/>
      <c r="DB870" s="11"/>
      <c r="DC870" s="11"/>
      <c r="DD870" s="11"/>
      <c r="DE870" s="11"/>
      <c r="DF870" s="11"/>
      <c r="DG870" s="11"/>
      <c r="DH870" s="11"/>
      <c r="DI870" s="11"/>
      <c r="DJ870" s="11"/>
      <c r="DK870" s="11"/>
    </row>
    <row r="871" spans="16:115" ht="15" customHeight="1" x14ac:dyDescent="0.25"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  <c r="BS871" s="11"/>
      <c r="BT871" s="11"/>
      <c r="BU871" s="11"/>
      <c r="BV871" s="11"/>
      <c r="BW871" s="11"/>
      <c r="BX871" s="11"/>
      <c r="BY871" s="11"/>
      <c r="BZ871" s="11"/>
      <c r="CA871" s="11"/>
      <c r="CB871" s="11"/>
      <c r="CC871" s="11"/>
      <c r="CD871" s="11"/>
      <c r="CI871" s="11"/>
      <c r="CJ871" s="11"/>
      <c r="CK871" s="11"/>
      <c r="CL871" s="11"/>
      <c r="CM871" s="11"/>
      <c r="CN871" s="11"/>
      <c r="CO871" s="11"/>
      <c r="CP871" s="11"/>
      <c r="CQ871" s="11"/>
      <c r="CR871" s="11"/>
      <c r="CS871" s="11"/>
      <c r="CT871" s="11"/>
      <c r="CU871" s="11"/>
      <c r="CV871" s="11"/>
      <c r="CW871" s="11"/>
      <c r="CX871" s="11"/>
      <c r="CY871" s="11"/>
      <c r="CZ871" s="11"/>
      <c r="DA871" s="11"/>
      <c r="DB871" s="11"/>
      <c r="DC871" s="11"/>
      <c r="DD871" s="11"/>
      <c r="DE871" s="11"/>
      <c r="DF871" s="11"/>
      <c r="DG871" s="11"/>
      <c r="DH871" s="11"/>
      <c r="DI871" s="11"/>
      <c r="DJ871" s="11"/>
      <c r="DK871" s="11"/>
    </row>
    <row r="872" spans="16:115" ht="15" customHeight="1" x14ac:dyDescent="0.25"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  <c r="BS872" s="11"/>
      <c r="BT872" s="11"/>
      <c r="BU872" s="11"/>
      <c r="BV872" s="11"/>
      <c r="BW872" s="11"/>
      <c r="BX872" s="11"/>
      <c r="BY872" s="11"/>
      <c r="BZ872" s="11"/>
      <c r="CA872" s="11"/>
      <c r="CB872" s="11"/>
      <c r="CC872" s="11"/>
      <c r="CD872" s="11"/>
      <c r="CI872" s="11"/>
      <c r="CJ872" s="11"/>
      <c r="CK872" s="11"/>
      <c r="CL872" s="11"/>
      <c r="CM872" s="11"/>
      <c r="CN872" s="11"/>
      <c r="CO872" s="11"/>
      <c r="CP872" s="11"/>
      <c r="CQ872" s="11"/>
      <c r="CR872" s="11"/>
      <c r="CS872" s="11"/>
      <c r="CT872" s="11"/>
      <c r="CU872" s="11"/>
      <c r="CV872" s="11"/>
      <c r="CW872" s="11"/>
      <c r="CX872" s="11"/>
      <c r="CY872" s="11"/>
      <c r="CZ872" s="11"/>
      <c r="DA872" s="11"/>
      <c r="DB872" s="11"/>
      <c r="DC872" s="11"/>
      <c r="DD872" s="11"/>
      <c r="DE872" s="11"/>
      <c r="DF872" s="11"/>
      <c r="DG872" s="11"/>
      <c r="DH872" s="11"/>
      <c r="DI872" s="11"/>
      <c r="DJ872" s="11"/>
      <c r="DK872" s="11"/>
    </row>
    <row r="873" spans="16:115" ht="15" customHeight="1" x14ac:dyDescent="0.25"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  <c r="BS873" s="11"/>
      <c r="BT873" s="11"/>
      <c r="BU873" s="11"/>
      <c r="BV873" s="11"/>
      <c r="BW873" s="11"/>
      <c r="BX873" s="11"/>
      <c r="BY873" s="11"/>
      <c r="BZ873" s="11"/>
      <c r="CA873" s="11"/>
      <c r="CB873" s="11"/>
      <c r="CC873" s="11"/>
      <c r="CD873" s="11"/>
      <c r="CI873" s="11"/>
      <c r="CJ873" s="11"/>
      <c r="CK873" s="11"/>
      <c r="CL873" s="11"/>
      <c r="CM873" s="11"/>
      <c r="CN873" s="11"/>
      <c r="CO873" s="11"/>
      <c r="CP873" s="11"/>
      <c r="CQ873" s="11"/>
      <c r="CR873" s="11"/>
      <c r="CS873" s="11"/>
      <c r="CT873" s="11"/>
      <c r="CU873" s="11"/>
      <c r="CV873" s="11"/>
      <c r="CW873" s="11"/>
      <c r="CX873" s="11"/>
      <c r="CY873" s="11"/>
      <c r="CZ873" s="11"/>
      <c r="DA873" s="11"/>
      <c r="DB873" s="11"/>
      <c r="DC873" s="11"/>
      <c r="DD873" s="11"/>
      <c r="DE873" s="11"/>
      <c r="DF873" s="11"/>
      <c r="DG873" s="11"/>
      <c r="DH873" s="11"/>
      <c r="DI873" s="11"/>
      <c r="DJ873" s="11"/>
      <c r="DK873" s="11"/>
    </row>
    <row r="874" spans="16:115" ht="15" customHeight="1" x14ac:dyDescent="0.25"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  <c r="BS874" s="11"/>
      <c r="BT874" s="11"/>
      <c r="BU874" s="11"/>
      <c r="BV874" s="11"/>
      <c r="BW874" s="11"/>
      <c r="BX874" s="11"/>
      <c r="BY874" s="11"/>
      <c r="BZ874" s="11"/>
      <c r="CA874" s="11"/>
      <c r="CB874" s="11"/>
      <c r="CC874" s="11"/>
      <c r="CD874" s="11"/>
      <c r="CI874" s="11"/>
      <c r="CJ874" s="11"/>
      <c r="CK874" s="11"/>
      <c r="CL874" s="11"/>
      <c r="CM874" s="11"/>
      <c r="CN874" s="11"/>
      <c r="CO874" s="11"/>
      <c r="CP874" s="11"/>
      <c r="CQ874" s="11"/>
      <c r="CR874" s="11"/>
      <c r="CS874" s="11"/>
      <c r="CT874" s="11"/>
      <c r="CU874" s="11"/>
      <c r="CV874" s="11"/>
      <c r="CW874" s="11"/>
      <c r="CX874" s="11"/>
      <c r="CY874" s="11"/>
      <c r="CZ874" s="11"/>
      <c r="DA874" s="11"/>
      <c r="DB874" s="11"/>
      <c r="DC874" s="11"/>
      <c r="DD874" s="11"/>
      <c r="DE874" s="11"/>
      <c r="DF874" s="11"/>
      <c r="DG874" s="11"/>
      <c r="DH874" s="11"/>
      <c r="DI874" s="11"/>
      <c r="DJ874" s="11"/>
      <c r="DK874" s="11"/>
    </row>
    <row r="875" spans="16:115" ht="15" customHeight="1" x14ac:dyDescent="0.25"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  <c r="BS875" s="11"/>
      <c r="BT875" s="11"/>
      <c r="BU875" s="11"/>
      <c r="BV875" s="11"/>
      <c r="BW875" s="11"/>
      <c r="BX875" s="11"/>
      <c r="BY875" s="11"/>
      <c r="BZ875" s="11"/>
      <c r="CA875" s="11"/>
      <c r="CB875" s="11"/>
      <c r="CC875" s="11"/>
      <c r="CD875" s="11"/>
      <c r="CI875" s="11"/>
      <c r="CJ875" s="11"/>
      <c r="CK875" s="11"/>
      <c r="CL875" s="11"/>
      <c r="CM875" s="11"/>
      <c r="CN875" s="11"/>
      <c r="CO875" s="11"/>
      <c r="CP875" s="11"/>
      <c r="CQ875" s="11"/>
      <c r="CR875" s="11"/>
      <c r="CS875" s="11"/>
      <c r="CT875" s="11"/>
      <c r="CU875" s="11"/>
      <c r="CV875" s="11"/>
      <c r="CW875" s="11"/>
      <c r="CX875" s="11"/>
      <c r="CY875" s="11"/>
      <c r="CZ875" s="11"/>
      <c r="DA875" s="11"/>
      <c r="DB875" s="11"/>
      <c r="DC875" s="11"/>
      <c r="DD875" s="11"/>
      <c r="DE875" s="11"/>
      <c r="DF875" s="11"/>
      <c r="DG875" s="11"/>
      <c r="DH875" s="11"/>
      <c r="DI875" s="11"/>
      <c r="DJ875" s="11"/>
      <c r="DK875" s="11"/>
    </row>
    <row r="876" spans="16:115" ht="15" customHeight="1" x14ac:dyDescent="0.25"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  <c r="BS876" s="11"/>
      <c r="BT876" s="11"/>
      <c r="BU876" s="11"/>
      <c r="BV876" s="11"/>
      <c r="BW876" s="11"/>
      <c r="BX876" s="11"/>
      <c r="BY876" s="11"/>
      <c r="BZ876" s="11"/>
      <c r="CA876" s="11"/>
      <c r="CB876" s="11"/>
      <c r="CC876" s="11"/>
      <c r="CD876" s="11"/>
      <c r="CI876" s="11"/>
      <c r="CJ876" s="11"/>
      <c r="CK876" s="11"/>
      <c r="CL876" s="11"/>
      <c r="CM876" s="11"/>
      <c r="CN876" s="11"/>
      <c r="CO876" s="11"/>
      <c r="CP876" s="11"/>
      <c r="CQ876" s="11"/>
      <c r="CR876" s="11"/>
      <c r="CS876" s="11"/>
      <c r="CT876" s="11"/>
      <c r="CU876" s="11"/>
      <c r="CV876" s="11"/>
      <c r="CW876" s="11"/>
      <c r="CX876" s="11"/>
      <c r="CY876" s="11"/>
      <c r="CZ876" s="11"/>
      <c r="DA876" s="11"/>
      <c r="DB876" s="11"/>
      <c r="DC876" s="11"/>
      <c r="DD876" s="11"/>
      <c r="DE876" s="11"/>
      <c r="DF876" s="11"/>
      <c r="DG876" s="11"/>
      <c r="DH876" s="11"/>
      <c r="DI876" s="11"/>
      <c r="DJ876" s="11"/>
      <c r="DK876" s="11"/>
    </row>
    <row r="877" spans="16:115" ht="15" customHeight="1" x14ac:dyDescent="0.25"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  <c r="BS877" s="11"/>
      <c r="BT877" s="11"/>
      <c r="BU877" s="11"/>
      <c r="BV877" s="11"/>
      <c r="BW877" s="11"/>
      <c r="BX877" s="11"/>
      <c r="BY877" s="11"/>
      <c r="BZ877" s="11"/>
      <c r="CA877" s="11"/>
      <c r="CB877" s="11"/>
      <c r="CC877" s="11"/>
      <c r="CD877" s="11"/>
      <c r="CI877" s="11"/>
      <c r="CJ877" s="11"/>
      <c r="CK877" s="11"/>
      <c r="CL877" s="11"/>
      <c r="CM877" s="11"/>
      <c r="CN877" s="11"/>
      <c r="CO877" s="11"/>
      <c r="CP877" s="11"/>
      <c r="CQ877" s="11"/>
      <c r="CR877" s="11"/>
      <c r="CS877" s="11"/>
      <c r="CT877" s="11"/>
      <c r="CU877" s="11"/>
      <c r="CV877" s="11"/>
      <c r="CW877" s="11"/>
      <c r="CX877" s="11"/>
      <c r="CY877" s="11"/>
      <c r="CZ877" s="11"/>
      <c r="DA877" s="11"/>
      <c r="DB877" s="11"/>
      <c r="DC877" s="11"/>
      <c r="DD877" s="11"/>
      <c r="DE877" s="11"/>
      <c r="DF877" s="11"/>
      <c r="DG877" s="11"/>
      <c r="DH877" s="11"/>
      <c r="DI877" s="11"/>
      <c r="DJ877" s="11"/>
      <c r="DK877" s="11"/>
    </row>
    <row r="878" spans="16:115" ht="15" customHeight="1" x14ac:dyDescent="0.25"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  <c r="BS878" s="11"/>
      <c r="BT878" s="11"/>
      <c r="BU878" s="11"/>
      <c r="BV878" s="11"/>
      <c r="BW878" s="11"/>
      <c r="BX878" s="11"/>
      <c r="BY878" s="11"/>
      <c r="BZ878" s="11"/>
      <c r="CA878" s="11"/>
      <c r="CB878" s="11"/>
      <c r="CC878" s="11"/>
      <c r="CD878" s="11"/>
      <c r="CI878" s="11"/>
      <c r="CJ878" s="11"/>
      <c r="CK878" s="11"/>
      <c r="CL878" s="11"/>
      <c r="CM878" s="11"/>
      <c r="CN878" s="11"/>
      <c r="CO878" s="11"/>
      <c r="CP878" s="11"/>
      <c r="CQ878" s="11"/>
      <c r="CR878" s="11"/>
      <c r="CS878" s="11"/>
      <c r="CT878" s="11"/>
      <c r="CU878" s="11"/>
      <c r="CV878" s="11"/>
      <c r="CW878" s="11"/>
      <c r="CX878" s="11"/>
      <c r="CY878" s="11"/>
      <c r="CZ878" s="11"/>
      <c r="DA878" s="11"/>
      <c r="DB878" s="11"/>
      <c r="DC878" s="11"/>
      <c r="DD878" s="11"/>
      <c r="DE878" s="11"/>
      <c r="DF878" s="11"/>
      <c r="DG878" s="11"/>
      <c r="DH878" s="11"/>
      <c r="DI878" s="11"/>
      <c r="DJ878" s="11"/>
      <c r="DK878" s="11"/>
    </row>
    <row r="879" spans="16:115" ht="15" customHeight="1" x14ac:dyDescent="0.25"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  <c r="BS879" s="11"/>
      <c r="BT879" s="11"/>
      <c r="BU879" s="11"/>
      <c r="BV879" s="11"/>
      <c r="BW879" s="11"/>
      <c r="BX879" s="11"/>
      <c r="BY879" s="11"/>
      <c r="BZ879" s="11"/>
      <c r="CA879" s="11"/>
      <c r="CB879" s="11"/>
      <c r="CC879" s="11"/>
      <c r="CD879" s="11"/>
      <c r="CI879" s="11"/>
      <c r="CJ879" s="11"/>
      <c r="CK879" s="11"/>
      <c r="CL879" s="11"/>
      <c r="CM879" s="11"/>
      <c r="CN879" s="11"/>
      <c r="CO879" s="11"/>
      <c r="CP879" s="11"/>
      <c r="CQ879" s="11"/>
      <c r="CR879" s="11"/>
      <c r="CS879" s="11"/>
      <c r="CT879" s="11"/>
      <c r="CU879" s="11"/>
      <c r="CV879" s="11"/>
      <c r="CW879" s="11"/>
      <c r="CX879" s="11"/>
      <c r="CY879" s="11"/>
      <c r="CZ879" s="11"/>
      <c r="DA879" s="11"/>
      <c r="DB879" s="11"/>
      <c r="DC879" s="11"/>
      <c r="DD879" s="11"/>
      <c r="DE879" s="11"/>
      <c r="DF879" s="11"/>
      <c r="DG879" s="11"/>
      <c r="DH879" s="11"/>
      <c r="DI879" s="11"/>
      <c r="DJ879" s="11"/>
      <c r="DK879" s="11"/>
    </row>
    <row r="880" spans="16:115" ht="15" customHeight="1" x14ac:dyDescent="0.25"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  <c r="BS880" s="11"/>
      <c r="BT880" s="11"/>
      <c r="BU880" s="11"/>
      <c r="BV880" s="11"/>
      <c r="BW880" s="11"/>
      <c r="BX880" s="11"/>
      <c r="BY880" s="11"/>
      <c r="BZ880" s="11"/>
      <c r="CA880" s="11"/>
      <c r="CB880" s="11"/>
      <c r="CC880" s="11"/>
      <c r="CD880" s="11"/>
      <c r="CI880" s="11"/>
      <c r="CJ880" s="11"/>
      <c r="CK880" s="11"/>
      <c r="CL880" s="11"/>
      <c r="CM880" s="11"/>
      <c r="CN880" s="11"/>
      <c r="CO880" s="11"/>
      <c r="CP880" s="11"/>
      <c r="CQ880" s="11"/>
      <c r="CR880" s="11"/>
      <c r="CS880" s="11"/>
      <c r="CT880" s="11"/>
      <c r="CU880" s="11"/>
      <c r="CV880" s="11"/>
      <c r="CW880" s="11"/>
      <c r="CX880" s="11"/>
      <c r="CY880" s="11"/>
      <c r="CZ880" s="11"/>
      <c r="DA880" s="11"/>
      <c r="DB880" s="11"/>
      <c r="DC880" s="11"/>
      <c r="DD880" s="11"/>
      <c r="DE880" s="11"/>
      <c r="DF880" s="11"/>
      <c r="DG880" s="11"/>
      <c r="DH880" s="11"/>
      <c r="DI880" s="11"/>
      <c r="DJ880" s="11"/>
      <c r="DK880" s="11"/>
    </row>
    <row r="881" spans="16:115" ht="15" customHeight="1" x14ac:dyDescent="0.25"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  <c r="BS881" s="11"/>
      <c r="BT881" s="11"/>
      <c r="BU881" s="11"/>
      <c r="BV881" s="11"/>
      <c r="BW881" s="11"/>
      <c r="BX881" s="11"/>
      <c r="BY881" s="11"/>
      <c r="BZ881" s="11"/>
      <c r="CA881" s="11"/>
      <c r="CB881" s="11"/>
      <c r="CC881" s="11"/>
      <c r="CD881" s="11"/>
      <c r="CI881" s="11"/>
      <c r="CJ881" s="11"/>
      <c r="CK881" s="11"/>
      <c r="CL881" s="11"/>
      <c r="CM881" s="11"/>
      <c r="CN881" s="11"/>
      <c r="CO881" s="11"/>
      <c r="CP881" s="11"/>
      <c r="CQ881" s="11"/>
      <c r="CR881" s="11"/>
      <c r="CS881" s="11"/>
      <c r="CT881" s="11"/>
      <c r="CU881" s="11"/>
      <c r="CV881" s="11"/>
      <c r="CW881" s="11"/>
      <c r="CX881" s="11"/>
      <c r="CY881" s="11"/>
      <c r="CZ881" s="11"/>
      <c r="DA881" s="11"/>
      <c r="DB881" s="11"/>
      <c r="DC881" s="11"/>
      <c r="DD881" s="11"/>
      <c r="DE881" s="11"/>
      <c r="DF881" s="11"/>
      <c r="DG881" s="11"/>
      <c r="DH881" s="11"/>
      <c r="DI881" s="11"/>
      <c r="DJ881" s="11"/>
      <c r="DK881" s="11"/>
    </row>
    <row r="882" spans="16:115" ht="15" customHeight="1" x14ac:dyDescent="0.25"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  <c r="BS882" s="11"/>
      <c r="BT882" s="11"/>
      <c r="BU882" s="11"/>
      <c r="BV882" s="11"/>
      <c r="BW882" s="11"/>
      <c r="BX882" s="11"/>
      <c r="BY882" s="11"/>
      <c r="BZ882" s="11"/>
      <c r="CA882" s="11"/>
      <c r="CB882" s="11"/>
      <c r="CC882" s="11"/>
      <c r="CD882" s="11"/>
      <c r="CI882" s="11"/>
      <c r="CJ882" s="11"/>
      <c r="CK882" s="11"/>
      <c r="CL882" s="11"/>
      <c r="CM882" s="11"/>
      <c r="CN882" s="11"/>
      <c r="CO882" s="11"/>
      <c r="CP882" s="11"/>
      <c r="CQ882" s="11"/>
      <c r="CR882" s="11"/>
      <c r="CS882" s="11"/>
      <c r="CT882" s="11"/>
      <c r="CU882" s="11"/>
      <c r="CV882" s="11"/>
      <c r="CW882" s="11"/>
      <c r="CX882" s="11"/>
      <c r="CY882" s="11"/>
      <c r="CZ882" s="11"/>
      <c r="DA882" s="11"/>
      <c r="DB882" s="11"/>
      <c r="DC882" s="11"/>
      <c r="DD882" s="11"/>
      <c r="DE882" s="11"/>
      <c r="DF882" s="11"/>
      <c r="DG882" s="11"/>
      <c r="DH882" s="11"/>
      <c r="DI882" s="11"/>
      <c r="DJ882" s="11"/>
      <c r="DK882" s="11"/>
    </row>
    <row r="883" spans="16:115" ht="15" customHeight="1" x14ac:dyDescent="0.25"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  <c r="BS883" s="11"/>
      <c r="BT883" s="11"/>
      <c r="BU883" s="11"/>
      <c r="BV883" s="11"/>
      <c r="BW883" s="11"/>
      <c r="BX883" s="11"/>
      <c r="BY883" s="11"/>
      <c r="BZ883" s="11"/>
      <c r="CA883" s="11"/>
      <c r="CB883" s="11"/>
      <c r="CC883" s="11"/>
      <c r="CD883" s="11"/>
      <c r="CI883" s="11"/>
      <c r="CJ883" s="11"/>
      <c r="CK883" s="11"/>
      <c r="CL883" s="11"/>
      <c r="CM883" s="11"/>
      <c r="CN883" s="11"/>
      <c r="CO883" s="11"/>
      <c r="CP883" s="11"/>
      <c r="CQ883" s="11"/>
      <c r="CR883" s="11"/>
      <c r="CS883" s="11"/>
      <c r="CT883" s="11"/>
      <c r="CU883" s="11"/>
      <c r="CV883" s="11"/>
      <c r="CW883" s="11"/>
      <c r="CX883" s="11"/>
      <c r="CY883" s="11"/>
      <c r="CZ883" s="11"/>
      <c r="DA883" s="11"/>
      <c r="DB883" s="11"/>
      <c r="DC883" s="11"/>
      <c r="DD883" s="11"/>
      <c r="DE883" s="11"/>
      <c r="DF883" s="11"/>
      <c r="DG883" s="11"/>
      <c r="DH883" s="11"/>
      <c r="DI883" s="11"/>
      <c r="DJ883" s="11"/>
      <c r="DK883" s="11"/>
    </row>
    <row r="884" spans="16:115" ht="15" customHeight="1" x14ac:dyDescent="0.25"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  <c r="BS884" s="11"/>
      <c r="BT884" s="11"/>
      <c r="BU884" s="11"/>
      <c r="BV884" s="11"/>
      <c r="BW884" s="11"/>
      <c r="BX884" s="11"/>
      <c r="BY884" s="11"/>
      <c r="BZ884" s="11"/>
      <c r="CA884" s="11"/>
      <c r="CB884" s="11"/>
      <c r="CC884" s="11"/>
      <c r="CD884" s="11"/>
      <c r="CI884" s="11"/>
      <c r="CJ884" s="11"/>
      <c r="CK884" s="11"/>
      <c r="CL884" s="11"/>
      <c r="CM884" s="11"/>
      <c r="CN884" s="11"/>
      <c r="CO884" s="11"/>
      <c r="CP884" s="11"/>
      <c r="CQ884" s="11"/>
      <c r="CR884" s="11"/>
      <c r="CS884" s="11"/>
      <c r="CT884" s="11"/>
      <c r="CU884" s="11"/>
      <c r="CV884" s="11"/>
      <c r="CW884" s="11"/>
      <c r="CX884" s="11"/>
      <c r="CY884" s="11"/>
      <c r="CZ884" s="11"/>
      <c r="DA884" s="11"/>
      <c r="DB884" s="11"/>
      <c r="DC884" s="11"/>
      <c r="DD884" s="11"/>
      <c r="DE884" s="11"/>
      <c r="DF884" s="11"/>
      <c r="DG884" s="11"/>
      <c r="DH884" s="11"/>
      <c r="DI884" s="11"/>
      <c r="DJ884" s="11"/>
      <c r="DK884" s="11"/>
    </row>
    <row r="885" spans="16:115" ht="15" customHeight="1" x14ac:dyDescent="0.25"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  <c r="BS885" s="11"/>
      <c r="BT885" s="11"/>
      <c r="BU885" s="11"/>
      <c r="BV885" s="11"/>
      <c r="BW885" s="11"/>
      <c r="BX885" s="11"/>
      <c r="BY885" s="11"/>
      <c r="BZ885" s="11"/>
      <c r="CA885" s="11"/>
      <c r="CB885" s="11"/>
      <c r="CC885" s="11"/>
      <c r="CD885" s="11"/>
      <c r="CI885" s="11"/>
      <c r="CJ885" s="11"/>
      <c r="CK885" s="11"/>
      <c r="CL885" s="11"/>
      <c r="CM885" s="11"/>
      <c r="CN885" s="11"/>
      <c r="CO885" s="11"/>
      <c r="CP885" s="11"/>
      <c r="CQ885" s="11"/>
      <c r="CR885" s="11"/>
      <c r="CS885" s="11"/>
      <c r="CT885" s="11"/>
      <c r="CU885" s="11"/>
      <c r="CV885" s="11"/>
      <c r="CW885" s="11"/>
      <c r="CX885" s="11"/>
      <c r="CY885" s="11"/>
      <c r="CZ885" s="11"/>
      <c r="DA885" s="11"/>
      <c r="DB885" s="11"/>
      <c r="DC885" s="11"/>
      <c r="DD885" s="11"/>
      <c r="DE885" s="11"/>
      <c r="DF885" s="11"/>
      <c r="DG885" s="11"/>
      <c r="DH885" s="11"/>
      <c r="DI885" s="11"/>
      <c r="DJ885" s="11"/>
      <c r="DK885" s="11"/>
    </row>
    <row r="886" spans="16:115" ht="15" customHeight="1" x14ac:dyDescent="0.25"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  <c r="BS886" s="11"/>
      <c r="BT886" s="11"/>
      <c r="BU886" s="11"/>
      <c r="BV886" s="11"/>
      <c r="BW886" s="11"/>
      <c r="BX886" s="11"/>
      <c r="BY886" s="11"/>
      <c r="BZ886" s="11"/>
      <c r="CA886" s="11"/>
      <c r="CB886" s="11"/>
      <c r="CC886" s="11"/>
      <c r="CD886" s="11"/>
      <c r="CI886" s="11"/>
      <c r="CJ886" s="11"/>
      <c r="CK886" s="11"/>
      <c r="CL886" s="11"/>
      <c r="CM886" s="11"/>
      <c r="CN886" s="11"/>
      <c r="CO886" s="11"/>
      <c r="CP886" s="11"/>
      <c r="CQ886" s="11"/>
      <c r="CR886" s="11"/>
      <c r="CS886" s="11"/>
      <c r="CT886" s="11"/>
      <c r="CU886" s="11"/>
      <c r="CV886" s="11"/>
      <c r="CW886" s="11"/>
      <c r="CX886" s="11"/>
      <c r="CY886" s="11"/>
      <c r="CZ886" s="11"/>
      <c r="DA886" s="11"/>
      <c r="DB886" s="11"/>
      <c r="DC886" s="11"/>
      <c r="DD886" s="11"/>
      <c r="DE886" s="11"/>
      <c r="DF886" s="11"/>
      <c r="DG886" s="11"/>
      <c r="DH886" s="11"/>
      <c r="DI886" s="11"/>
      <c r="DJ886" s="11"/>
      <c r="DK886" s="11"/>
    </row>
    <row r="887" spans="16:115" ht="15" customHeight="1" x14ac:dyDescent="0.25"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  <c r="BS887" s="11"/>
      <c r="BT887" s="11"/>
      <c r="BU887" s="11"/>
      <c r="BV887" s="11"/>
      <c r="BW887" s="11"/>
      <c r="BX887" s="11"/>
      <c r="BY887" s="11"/>
      <c r="BZ887" s="11"/>
      <c r="CA887" s="11"/>
      <c r="CB887" s="11"/>
      <c r="CC887" s="11"/>
      <c r="CD887" s="11"/>
      <c r="CI887" s="11"/>
      <c r="CJ887" s="11"/>
      <c r="CK887" s="11"/>
      <c r="CL887" s="11"/>
      <c r="CM887" s="11"/>
      <c r="CN887" s="11"/>
      <c r="CO887" s="11"/>
      <c r="CP887" s="11"/>
      <c r="CQ887" s="11"/>
      <c r="CR887" s="11"/>
      <c r="CS887" s="11"/>
      <c r="CT887" s="11"/>
      <c r="CU887" s="11"/>
      <c r="CV887" s="11"/>
      <c r="CW887" s="11"/>
      <c r="CX887" s="11"/>
      <c r="CY887" s="11"/>
      <c r="CZ887" s="11"/>
      <c r="DA887" s="11"/>
      <c r="DB887" s="11"/>
      <c r="DC887" s="11"/>
      <c r="DD887" s="11"/>
      <c r="DE887" s="11"/>
      <c r="DF887" s="11"/>
      <c r="DG887" s="11"/>
      <c r="DH887" s="11"/>
      <c r="DI887" s="11"/>
      <c r="DJ887" s="11"/>
      <c r="DK887" s="11"/>
    </row>
    <row r="888" spans="16:115" ht="15" customHeight="1" x14ac:dyDescent="0.25"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  <c r="BS888" s="11"/>
      <c r="BT888" s="11"/>
      <c r="BU888" s="11"/>
      <c r="BV888" s="11"/>
      <c r="BW888" s="11"/>
      <c r="BX888" s="11"/>
      <c r="BY888" s="11"/>
      <c r="BZ888" s="11"/>
      <c r="CA888" s="11"/>
      <c r="CB888" s="11"/>
      <c r="CC888" s="11"/>
      <c r="CD888" s="11"/>
      <c r="CI888" s="11"/>
      <c r="CJ888" s="11"/>
      <c r="CK888" s="11"/>
      <c r="CL888" s="11"/>
      <c r="CM888" s="11"/>
      <c r="CN888" s="11"/>
      <c r="CO888" s="11"/>
      <c r="CP888" s="11"/>
      <c r="CQ888" s="11"/>
      <c r="CR888" s="11"/>
      <c r="CS888" s="11"/>
      <c r="CT888" s="11"/>
      <c r="CU888" s="11"/>
      <c r="CV888" s="11"/>
      <c r="CW888" s="11"/>
      <c r="CX888" s="11"/>
      <c r="CY888" s="11"/>
      <c r="CZ888" s="11"/>
      <c r="DA888" s="11"/>
      <c r="DB888" s="11"/>
      <c r="DC888" s="11"/>
      <c r="DD888" s="11"/>
      <c r="DE888" s="11"/>
      <c r="DF888" s="11"/>
      <c r="DG888" s="11"/>
      <c r="DH888" s="11"/>
      <c r="DI888" s="11"/>
      <c r="DJ888" s="11"/>
      <c r="DK888" s="11"/>
    </row>
    <row r="889" spans="16:115" ht="15" customHeight="1" x14ac:dyDescent="0.25"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  <c r="BS889" s="11"/>
      <c r="BT889" s="11"/>
      <c r="BU889" s="11"/>
      <c r="BV889" s="11"/>
      <c r="BW889" s="11"/>
      <c r="BX889" s="11"/>
      <c r="BY889" s="11"/>
      <c r="BZ889" s="11"/>
      <c r="CA889" s="11"/>
      <c r="CB889" s="11"/>
      <c r="CC889" s="11"/>
      <c r="CD889" s="11"/>
      <c r="CI889" s="11"/>
      <c r="CJ889" s="11"/>
      <c r="CK889" s="11"/>
      <c r="CL889" s="11"/>
      <c r="CM889" s="11"/>
      <c r="CN889" s="11"/>
      <c r="CO889" s="11"/>
      <c r="CP889" s="11"/>
      <c r="CQ889" s="11"/>
      <c r="CR889" s="11"/>
      <c r="CS889" s="11"/>
      <c r="CT889" s="11"/>
      <c r="CU889" s="11"/>
      <c r="CV889" s="11"/>
      <c r="CW889" s="11"/>
      <c r="CX889" s="11"/>
      <c r="CY889" s="11"/>
      <c r="CZ889" s="11"/>
      <c r="DA889" s="11"/>
      <c r="DB889" s="11"/>
      <c r="DC889" s="11"/>
      <c r="DD889" s="11"/>
      <c r="DE889" s="11"/>
      <c r="DF889" s="11"/>
      <c r="DG889" s="11"/>
      <c r="DH889" s="11"/>
      <c r="DI889" s="11"/>
      <c r="DJ889" s="11"/>
      <c r="DK889" s="11"/>
    </row>
    <row r="890" spans="16:115" ht="15" customHeight="1" x14ac:dyDescent="0.25"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  <c r="BS890" s="11"/>
      <c r="BT890" s="11"/>
      <c r="BU890" s="11"/>
      <c r="BV890" s="11"/>
      <c r="BW890" s="11"/>
      <c r="BX890" s="11"/>
      <c r="BY890" s="11"/>
      <c r="BZ890" s="11"/>
      <c r="CA890" s="11"/>
      <c r="CB890" s="11"/>
      <c r="CC890" s="11"/>
      <c r="CD890" s="11"/>
      <c r="CI890" s="11"/>
      <c r="CJ890" s="11"/>
      <c r="CK890" s="11"/>
      <c r="CL890" s="11"/>
      <c r="CM890" s="11"/>
      <c r="CN890" s="11"/>
      <c r="CO890" s="11"/>
      <c r="CP890" s="11"/>
      <c r="CQ890" s="11"/>
      <c r="CR890" s="11"/>
      <c r="CS890" s="11"/>
      <c r="CT890" s="11"/>
      <c r="CU890" s="11"/>
      <c r="CV890" s="11"/>
      <c r="CW890" s="11"/>
      <c r="CX890" s="11"/>
      <c r="CY890" s="11"/>
      <c r="CZ890" s="11"/>
      <c r="DA890" s="11"/>
      <c r="DB890" s="11"/>
      <c r="DC890" s="11"/>
      <c r="DD890" s="11"/>
      <c r="DE890" s="11"/>
      <c r="DF890" s="11"/>
      <c r="DG890" s="11"/>
      <c r="DH890" s="11"/>
      <c r="DI890" s="11"/>
      <c r="DJ890" s="11"/>
      <c r="DK890" s="11"/>
    </row>
    <row r="891" spans="16:115" ht="15" customHeight="1" x14ac:dyDescent="0.25"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  <c r="BS891" s="11"/>
      <c r="BT891" s="11"/>
      <c r="BU891" s="11"/>
      <c r="BV891" s="11"/>
      <c r="BW891" s="11"/>
      <c r="BX891" s="11"/>
      <c r="BY891" s="11"/>
      <c r="BZ891" s="11"/>
      <c r="CA891" s="11"/>
      <c r="CB891" s="11"/>
      <c r="CC891" s="11"/>
      <c r="CD891" s="11"/>
      <c r="CI891" s="11"/>
      <c r="CJ891" s="11"/>
      <c r="CK891" s="11"/>
      <c r="CL891" s="11"/>
      <c r="CM891" s="11"/>
      <c r="CN891" s="11"/>
      <c r="CO891" s="11"/>
      <c r="CP891" s="11"/>
      <c r="CQ891" s="11"/>
      <c r="CR891" s="11"/>
      <c r="CS891" s="11"/>
      <c r="CT891" s="11"/>
      <c r="CU891" s="11"/>
      <c r="CV891" s="11"/>
      <c r="CW891" s="11"/>
      <c r="CX891" s="11"/>
      <c r="CY891" s="11"/>
      <c r="CZ891" s="11"/>
      <c r="DA891" s="11"/>
      <c r="DB891" s="11"/>
      <c r="DC891" s="11"/>
      <c r="DD891" s="11"/>
      <c r="DE891" s="11"/>
      <c r="DF891" s="11"/>
      <c r="DG891" s="11"/>
      <c r="DH891" s="11"/>
      <c r="DI891" s="11"/>
      <c r="DJ891" s="11"/>
      <c r="DK891" s="11"/>
    </row>
    <row r="892" spans="16:115" ht="15" customHeight="1" x14ac:dyDescent="0.25"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  <c r="BS892" s="11"/>
      <c r="BT892" s="11"/>
      <c r="BU892" s="11"/>
      <c r="BV892" s="11"/>
      <c r="BW892" s="11"/>
      <c r="BX892" s="11"/>
      <c r="BY892" s="11"/>
      <c r="BZ892" s="11"/>
      <c r="CA892" s="11"/>
      <c r="CB892" s="11"/>
      <c r="CC892" s="11"/>
      <c r="CD892" s="11"/>
      <c r="CI892" s="11"/>
      <c r="CJ892" s="11"/>
      <c r="CK892" s="11"/>
      <c r="CL892" s="11"/>
      <c r="CM892" s="11"/>
      <c r="CN892" s="11"/>
      <c r="CO892" s="11"/>
      <c r="CP892" s="11"/>
      <c r="CQ892" s="11"/>
      <c r="CR892" s="11"/>
      <c r="CS892" s="11"/>
      <c r="CT892" s="11"/>
      <c r="CU892" s="11"/>
      <c r="CV892" s="11"/>
      <c r="CW892" s="11"/>
      <c r="CX892" s="11"/>
      <c r="CY892" s="11"/>
      <c r="CZ892" s="11"/>
      <c r="DA892" s="11"/>
      <c r="DB892" s="11"/>
      <c r="DC892" s="11"/>
      <c r="DD892" s="11"/>
      <c r="DE892" s="11"/>
      <c r="DF892" s="11"/>
      <c r="DG892" s="11"/>
      <c r="DH892" s="11"/>
      <c r="DI892" s="11"/>
      <c r="DJ892" s="11"/>
      <c r="DK892" s="11"/>
    </row>
    <row r="893" spans="16:115" ht="15" customHeight="1" x14ac:dyDescent="0.25"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  <c r="BS893" s="11"/>
      <c r="BT893" s="11"/>
      <c r="BU893" s="11"/>
      <c r="BV893" s="11"/>
      <c r="BW893" s="11"/>
      <c r="BX893" s="11"/>
      <c r="BY893" s="11"/>
      <c r="BZ893" s="11"/>
      <c r="CA893" s="11"/>
      <c r="CB893" s="11"/>
      <c r="CC893" s="11"/>
      <c r="CD893" s="11"/>
      <c r="CI893" s="11"/>
      <c r="CJ893" s="11"/>
      <c r="CK893" s="11"/>
      <c r="CL893" s="11"/>
      <c r="CM893" s="11"/>
      <c r="CN893" s="11"/>
      <c r="CO893" s="11"/>
      <c r="CP893" s="11"/>
      <c r="CQ893" s="11"/>
      <c r="CR893" s="11"/>
      <c r="CS893" s="11"/>
      <c r="CT893" s="11"/>
      <c r="CU893" s="11"/>
      <c r="CV893" s="11"/>
      <c r="CW893" s="11"/>
      <c r="CX893" s="11"/>
      <c r="CY893" s="11"/>
      <c r="CZ893" s="11"/>
      <c r="DA893" s="11"/>
      <c r="DB893" s="11"/>
      <c r="DC893" s="11"/>
      <c r="DD893" s="11"/>
      <c r="DE893" s="11"/>
      <c r="DF893" s="11"/>
      <c r="DG893" s="11"/>
      <c r="DH893" s="11"/>
      <c r="DI893" s="11"/>
      <c r="DJ893" s="11"/>
      <c r="DK893" s="11"/>
    </row>
    <row r="894" spans="16:115" ht="15" customHeight="1" x14ac:dyDescent="0.25"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  <c r="BS894" s="11"/>
      <c r="BT894" s="11"/>
      <c r="BU894" s="11"/>
      <c r="BV894" s="11"/>
      <c r="BW894" s="11"/>
      <c r="BX894" s="11"/>
      <c r="BY894" s="11"/>
      <c r="BZ894" s="11"/>
      <c r="CA894" s="11"/>
      <c r="CB894" s="11"/>
      <c r="CC894" s="11"/>
      <c r="CD894" s="11"/>
      <c r="CI894" s="11"/>
      <c r="CJ894" s="11"/>
      <c r="CK894" s="11"/>
      <c r="CL894" s="11"/>
      <c r="CM894" s="11"/>
      <c r="CN894" s="11"/>
      <c r="CO894" s="11"/>
      <c r="CP894" s="11"/>
      <c r="CQ894" s="11"/>
      <c r="CR894" s="11"/>
      <c r="CS894" s="11"/>
      <c r="CT894" s="11"/>
      <c r="CU894" s="11"/>
      <c r="CV894" s="11"/>
      <c r="CW894" s="11"/>
      <c r="CX894" s="11"/>
      <c r="CY894" s="11"/>
      <c r="CZ894" s="11"/>
      <c r="DA894" s="11"/>
      <c r="DB894" s="11"/>
      <c r="DC894" s="11"/>
      <c r="DD894" s="11"/>
      <c r="DE894" s="11"/>
      <c r="DF894" s="11"/>
      <c r="DG894" s="11"/>
      <c r="DH894" s="11"/>
      <c r="DI894" s="11"/>
      <c r="DJ894" s="11"/>
      <c r="DK894" s="11"/>
    </row>
    <row r="895" spans="16:115" ht="15" customHeight="1" x14ac:dyDescent="0.25"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  <c r="BS895" s="11"/>
      <c r="BT895" s="11"/>
      <c r="BU895" s="11"/>
      <c r="BV895" s="11"/>
      <c r="BW895" s="11"/>
      <c r="BX895" s="11"/>
      <c r="BY895" s="11"/>
      <c r="BZ895" s="11"/>
      <c r="CA895" s="11"/>
      <c r="CB895" s="11"/>
      <c r="CC895" s="11"/>
      <c r="CD895" s="11"/>
      <c r="CI895" s="11"/>
      <c r="CJ895" s="11"/>
      <c r="CK895" s="11"/>
      <c r="CL895" s="11"/>
      <c r="CM895" s="11"/>
      <c r="CN895" s="11"/>
      <c r="CO895" s="11"/>
      <c r="CP895" s="11"/>
      <c r="CQ895" s="11"/>
      <c r="CR895" s="11"/>
      <c r="CS895" s="11"/>
      <c r="CT895" s="11"/>
      <c r="CU895" s="11"/>
      <c r="CV895" s="11"/>
      <c r="CW895" s="11"/>
      <c r="CX895" s="11"/>
      <c r="CY895" s="11"/>
      <c r="CZ895" s="11"/>
      <c r="DA895" s="11"/>
      <c r="DB895" s="11"/>
      <c r="DC895" s="11"/>
      <c r="DD895" s="11"/>
      <c r="DE895" s="11"/>
      <c r="DF895" s="11"/>
      <c r="DG895" s="11"/>
      <c r="DH895" s="11"/>
      <c r="DI895" s="11"/>
      <c r="DJ895" s="11"/>
      <c r="DK895" s="11"/>
    </row>
    <row r="896" spans="16:115" ht="15" customHeight="1" x14ac:dyDescent="0.25"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  <c r="BS896" s="11"/>
      <c r="BT896" s="11"/>
      <c r="BU896" s="11"/>
      <c r="BV896" s="11"/>
      <c r="BW896" s="11"/>
      <c r="BX896" s="11"/>
      <c r="BY896" s="11"/>
      <c r="BZ896" s="11"/>
      <c r="CA896" s="11"/>
      <c r="CB896" s="11"/>
      <c r="CC896" s="11"/>
      <c r="CD896" s="11"/>
      <c r="CI896" s="11"/>
      <c r="CJ896" s="11"/>
      <c r="CK896" s="11"/>
      <c r="CL896" s="11"/>
      <c r="CM896" s="11"/>
      <c r="CN896" s="11"/>
      <c r="CO896" s="11"/>
      <c r="CP896" s="11"/>
      <c r="CQ896" s="11"/>
      <c r="CR896" s="11"/>
      <c r="CS896" s="11"/>
      <c r="CT896" s="11"/>
      <c r="CU896" s="11"/>
      <c r="CV896" s="11"/>
      <c r="CW896" s="11"/>
      <c r="CX896" s="11"/>
      <c r="CY896" s="11"/>
      <c r="CZ896" s="11"/>
      <c r="DA896" s="11"/>
      <c r="DB896" s="11"/>
      <c r="DC896" s="11"/>
      <c r="DD896" s="11"/>
      <c r="DE896" s="11"/>
      <c r="DF896" s="11"/>
      <c r="DG896" s="11"/>
      <c r="DH896" s="11"/>
      <c r="DI896" s="11"/>
      <c r="DJ896" s="11"/>
      <c r="DK896" s="11"/>
    </row>
    <row r="897" spans="16:115" ht="15" customHeight="1" x14ac:dyDescent="0.25"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  <c r="BS897" s="11"/>
      <c r="BT897" s="11"/>
      <c r="BU897" s="11"/>
      <c r="BV897" s="11"/>
      <c r="BW897" s="11"/>
      <c r="BX897" s="11"/>
      <c r="BY897" s="11"/>
      <c r="BZ897" s="11"/>
      <c r="CA897" s="11"/>
      <c r="CB897" s="11"/>
      <c r="CC897" s="11"/>
      <c r="CD897" s="11"/>
      <c r="CI897" s="11"/>
      <c r="CJ897" s="11"/>
      <c r="CK897" s="11"/>
      <c r="CL897" s="11"/>
      <c r="CM897" s="11"/>
      <c r="CN897" s="11"/>
      <c r="CO897" s="11"/>
      <c r="CP897" s="11"/>
      <c r="CQ897" s="11"/>
      <c r="CR897" s="11"/>
      <c r="CS897" s="11"/>
      <c r="CT897" s="11"/>
      <c r="CU897" s="11"/>
      <c r="CV897" s="11"/>
      <c r="CW897" s="11"/>
      <c r="CX897" s="11"/>
      <c r="CY897" s="11"/>
      <c r="CZ897" s="11"/>
      <c r="DA897" s="11"/>
      <c r="DB897" s="11"/>
      <c r="DC897" s="11"/>
      <c r="DD897" s="11"/>
      <c r="DE897" s="11"/>
      <c r="DF897" s="11"/>
      <c r="DG897" s="11"/>
      <c r="DH897" s="11"/>
      <c r="DI897" s="11"/>
      <c r="DJ897" s="11"/>
      <c r="DK897" s="11"/>
    </row>
    <row r="898" spans="16:115" ht="15" customHeight="1" x14ac:dyDescent="0.25"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  <c r="BS898" s="11"/>
      <c r="BT898" s="11"/>
      <c r="BU898" s="11"/>
      <c r="BV898" s="11"/>
      <c r="BW898" s="11"/>
      <c r="BX898" s="11"/>
      <c r="BY898" s="11"/>
      <c r="BZ898" s="11"/>
      <c r="CA898" s="11"/>
      <c r="CB898" s="11"/>
      <c r="CC898" s="11"/>
      <c r="CD898" s="11"/>
      <c r="CI898" s="11"/>
      <c r="CJ898" s="11"/>
      <c r="CK898" s="11"/>
      <c r="CL898" s="11"/>
      <c r="CM898" s="11"/>
      <c r="CN898" s="11"/>
      <c r="CO898" s="11"/>
      <c r="CP898" s="11"/>
      <c r="CQ898" s="11"/>
      <c r="CR898" s="11"/>
      <c r="CS898" s="11"/>
      <c r="CT898" s="11"/>
      <c r="CU898" s="11"/>
      <c r="CV898" s="11"/>
      <c r="CW898" s="11"/>
      <c r="CX898" s="11"/>
      <c r="CY898" s="11"/>
      <c r="CZ898" s="11"/>
      <c r="DA898" s="11"/>
      <c r="DB898" s="11"/>
      <c r="DC898" s="11"/>
      <c r="DD898" s="11"/>
      <c r="DE898" s="11"/>
      <c r="DF898" s="11"/>
      <c r="DG898" s="11"/>
      <c r="DH898" s="11"/>
      <c r="DI898" s="11"/>
      <c r="DJ898" s="11"/>
      <c r="DK898" s="11"/>
    </row>
    <row r="899" spans="16:115" ht="15" customHeight="1" x14ac:dyDescent="0.25"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11"/>
      <c r="BX899" s="11"/>
      <c r="BY899" s="11"/>
      <c r="BZ899" s="11"/>
      <c r="CA899" s="11"/>
      <c r="CB899" s="11"/>
      <c r="CC899" s="11"/>
      <c r="CD899" s="11"/>
      <c r="CI899" s="11"/>
      <c r="CJ899" s="11"/>
      <c r="CK899" s="11"/>
      <c r="CL899" s="11"/>
      <c r="CM899" s="11"/>
      <c r="CN899" s="11"/>
      <c r="CO899" s="11"/>
      <c r="CP899" s="11"/>
      <c r="CQ899" s="11"/>
      <c r="CR899" s="11"/>
      <c r="CS899" s="11"/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11"/>
      <c r="DJ899" s="11"/>
      <c r="DK899" s="11"/>
    </row>
    <row r="900" spans="16:115" ht="15" customHeight="1" x14ac:dyDescent="0.25"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  <c r="BS900" s="11"/>
      <c r="BT900" s="11"/>
      <c r="BU900" s="11"/>
      <c r="BV900" s="11"/>
      <c r="BW900" s="11"/>
      <c r="BX900" s="11"/>
      <c r="BY900" s="11"/>
      <c r="BZ900" s="11"/>
      <c r="CA900" s="11"/>
      <c r="CB900" s="11"/>
      <c r="CC900" s="11"/>
      <c r="CD900" s="11"/>
      <c r="CI900" s="11"/>
      <c r="CJ900" s="11"/>
      <c r="CK900" s="11"/>
      <c r="CL900" s="11"/>
      <c r="CM900" s="11"/>
      <c r="CN900" s="11"/>
      <c r="CO900" s="11"/>
      <c r="CP900" s="11"/>
      <c r="CQ900" s="11"/>
      <c r="CR900" s="11"/>
      <c r="CS900" s="11"/>
      <c r="CT900" s="11"/>
      <c r="CU900" s="11"/>
      <c r="CV900" s="11"/>
      <c r="CW900" s="11"/>
      <c r="CX900" s="11"/>
      <c r="CY900" s="11"/>
      <c r="CZ900" s="11"/>
      <c r="DA900" s="11"/>
      <c r="DB900" s="11"/>
      <c r="DC900" s="11"/>
      <c r="DD900" s="11"/>
      <c r="DE900" s="11"/>
      <c r="DF900" s="11"/>
      <c r="DG900" s="11"/>
      <c r="DH900" s="11"/>
      <c r="DI900" s="11"/>
      <c r="DJ900" s="11"/>
      <c r="DK900" s="11"/>
    </row>
    <row r="901" spans="16:115" ht="15" customHeight="1" x14ac:dyDescent="0.25"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  <c r="BS901" s="11"/>
      <c r="BT901" s="11"/>
      <c r="BU901" s="11"/>
      <c r="BV901" s="11"/>
      <c r="BW901" s="11"/>
      <c r="BX901" s="11"/>
      <c r="BY901" s="11"/>
      <c r="BZ901" s="11"/>
      <c r="CA901" s="11"/>
      <c r="CB901" s="11"/>
      <c r="CC901" s="11"/>
      <c r="CD901" s="11"/>
      <c r="CI901" s="11"/>
      <c r="CJ901" s="11"/>
      <c r="CK901" s="11"/>
      <c r="CL901" s="11"/>
      <c r="CM901" s="11"/>
      <c r="CN901" s="11"/>
      <c r="CO901" s="11"/>
      <c r="CP901" s="11"/>
      <c r="CQ901" s="11"/>
      <c r="CR901" s="11"/>
      <c r="CS901" s="11"/>
      <c r="CT901" s="11"/>
      <c r="CU901" s="11"/>
      <c r="CV901" s="11"/>
      <c r="CW901" s="11"/>
      <c r="CX901" s="11"/>
      <c r="CY901" s="11"/>
      <c r="CZ901" s="11"/>
      <c r="DA901" s="11"/>
      <c r="DB901" s="11"/>
      <c r="DC901" s="11"/>
      <c r="DD901" s="11"/>
      <c r="DE901" s="11"/>
      <c r="DF901" s="11"/>
      <c r="DG901" s="11"/>
      <c r="DH901" s="11"/>
      <c r="DI901" s="11"/>
      <c r="DJ901" s="11"/>
      <c r="DK901" s="11"/>
    </row>
    <row r="902" spans="16:115" ht="15" customHeight="1" x14ac:dyDescent="0.25"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  <c r="BS902" s="11"/>
      <c r="BT902" s="11"/>
      <c r="BU902" s="11"/>
      <c r="BV902" s="11"/>
      <c r="BW902" s="11"/>
      <c r="BX902" s="11"/>
      <c r="BY902" s="11"/>
      <c r="BZ902" s="11"/>
      <c r="CA902" s="11"/>
      <c r="CB902" s="11"/>
      <c r="CC902" s="11"/>
      <c r="CD902" s="11"/>
      <c r="CI902" s="11"/>
      <c r="CJ902" s="11"/>
      <c r="CK902" s="11"/>
      <c r="CL902" s="11"/>
      <c r="CM902" s="11"/>
      <c r="CN902" s="11"/>
      <c r="CO902" s="11"/>
      <c r="CP902" s="11"/>
      <c r="CQ902" s="11"/>
      <c r="CR902" s="11"/>
      <c r="CS902" s="11"/>
      <c r="CT902" s="11"/>
      <c r="CU902" s="11"/>
      <c r="CV902" s="11"/>
      <c r="CW902" s="11"/>
      <c r="CX902" s="11"/>
      <c r="CY902" s="11"/>
      <c r="CZ902" s="11"/>
      <c r="DA902" s="11"/>
      <c r="DB902" s="11"/>
      <c r="DC902" s="11"/>
      <c r="DD902" s="11"/>
      <c r="DE902" s="11"/>
      <c r="DF902" s="11"/>
      <c r="DG902" s="11"/>
      <c r="DH902" s="11"/>
      <c r="DI902" s="11"/>
      <c r="DJ902" s="11"/>
      <c r="DK902" s="11"/>
    </row>
    <row r="903" spans="16:115" ht="15" customHeight="1" x14ac:dyDescent="0.25"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  <c r="BS903" s="11"/>
      <c r="BT903" s="11"/>
      <c r="BU903" s="11"/>
      <c r="BV903" s="11"/>
      <c r="BW903" s="11"/>
      <c r="BX903" s="11"/>
      <c r="BY903" s="11"/>
      <c r="BZ903" s="11"/>
      <c r="CA903" s="11"/>
      <c r="CB903" s="11"/>
      <c r="CC903" s="11"/>
      <c r="CD903" s="11"/>
      <c r="CI903" s="11"/>
      <c r="CJ903" s="11"/>
      <c r="CK903" s="11"/>
      <c r="CL903" s="11"/>
      <c r="CM903" s="11"/>
      <c r="CN903" s="11"/>
      <c r="CO903" s="11"/>
      <c r="CP903" s="11"/>
      <c r="CQ903" s="11"/>
      <c r="CR903" s="11"/>
      <c r="CS903" s="11"/>
      <c r="CT903" s="11"/>
      <c r="CU903" s="11"/>
      <c r="CV903" s="11"/>
      <c r="CW903" s="11"/>
      <c r="CX903" s="11"/>
      <c r="CY903" s="11"/>
      <c r="CZ903" s="11"/>
      <c r="DA903" s="11"/>
      <c r="DB903" s="11"/>
      <c r="DC903" s="11"/>
      <c r="DD903" s="11"/>
      <c r="DE903" s="11"/>
      <c r="DF903" s="11"/>
      <c r="DG903" s="11"/>
      <c r="DH903" s="11"/>
      <c r="DI903" s="11"/>
      <c r="DJ903" s="11"/>
      <c r="DK903" s="11"/>
    </row>
    <row r="904" spans="16:115" ht="15" customHeight="1" x14ac:dyDescent="0.25"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  <c r="BS904" s="11"/>
      <c r="BT904" s="11"/>
      <c r="BU904" s="11"/>
      <c r="BV904" s="11"/>
      <c r="BW904" s="11"/>
      <c r="BX904" s="11"/>
      <c r="BY904" s="11"/>
      <c r="BZ904" s="11"/>
      <c r="CA904" s="11"/>
      <c r="CB904" s="11"/>
      <c r="CC904" s="11"/>
      <c r="CD904" s="11"/>
      <c r="CI904" s="11"/>
      <c r="CJ904" s="11"/>
      <c r="CK904" s="11"/>
      <c r="CL904" s="11"/>
      <c r="CM904" s="11"/>
      <c r="CN904" s="11"/>
      <c r="CO904" s="11"/>
      <c r="CP904" s="11"/>
      <c r="CQ904" s="11"/>
      <c r="CR904" s="11"/>
      <c r="CS904" s="11"/>
      <c r="CT904" s="11"/>
      <c r="CU904" s="11"/>
      <c r="CV904" s="11"/>
      <c r="CW904" s="11"/>
      <c r="CX904" s="11"/>
      <c r="CY904" s="11"/>
      <c r="CZ904" s="11"/>
      <c r="DA904" s="11"/>
      <c r="DB904" s="11"/>
      <c r="DC904" s="11"/>
      <c r="DD904" s="11"/>
      <c r="DE904" s="11"/>
      <c r="DF904" s="11"/>
      <c r="DG904" s="11"/>
      <c r="DH904" s="11"/>
      <c r="DI904" s="11"/>
      <c r="DJ904" s="11"/>
      <c r="DK904" s="11"/>
    </row>
    <row r="905" spans="16:115" ht="15" customHeight="1" x14ac:dyDescent="0.25"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  <c r="BS905" s="11"/>
      <c r="BT905" s="11"/>
      <c r="BU905" s="11"/>
      <c r="BV905" s="11"/>
      <c r="BW905" s="11"/>
      <c r="BX905" s="11"/>
      <c r="BY905" s="11"/>
      <c r="BZ905" s="11"/>
      <c r="CA905" s="11"/>
      <c r="CB905" s="11"/>
      <c r="CC905" s="11"/>
      <c r="CD905" s="11"/>
      <c r="CI905" s="11"/>
      <c r="CJ905" s="11"/>
      <c r="CK905" s="11"/>
      <c r="CL905" s="11"/>
      <c r="CM905" s="11"/>
      <c r="CN905" s="11"/>
      <c r="CO905" s="11"/>
      <c r="CP905" s="11"/>
      <c r="CQ905" s="11"/>
      <c r="CR905" s="11"/>
      <c r="CS905" s="11"/>
      <c r="CT905" s="11"/>
      <c r="CU905" s="11"/>
      <c r="CV905" s="11"/>
      <c r="CW905" s="11"/>
      <c r="CX905" s="11"/>
      <c r="CY905" s="11"/>
      <c r="CZ905" s="11"/>
      <c r="DA905" s="11"/>
      <c r="DB905" s="11"/>
      <c r="DC905" s="11"/>
      <c r="DD905" s="11"/>
      <c r="DE905" s="11"/>
      <c r="DF905" s="11"/>
      <c r="DG905" s="11"/>
      <c r="DH905" s="11"/>
      <c r="DI905" s="11"/>
      <c r="DJ905" s="11"/>
      <c r="DK905" s="11"/>
    </row>
    <row r="906" spans="16:115" ht="15" customHeight="1" x14ac:dyDescent="0.25"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  <c r="BS906" s="11"/>
      <c r="BT906" s="11"/>
      <c r="BU906" s="11"/>
      <c r="BV906" s="11"/>
      <c r="BW906" s="11"/>
      <c r="BX906" s="11"/>
      <c r="BY906" s="11"/>
      <c r="BZ906" s="11"/>
      <c r="CA906" s="11"/>
      <c r="CB906" s="11"/>
      <c r="CC906" s="11"/>
      <c r="CD906" s="11"/>
      <c r="CI906" s="11"/>
      <c r="CJ906" s="11"/>
      <c r="CK906" s="11"/>
      <c r="CL906" s="11"/>
      <c r="CM906" s="11"/>
      <c r="CN906" s="11"/>
      <c r="CO906" s="11"/>
      <c r="CP906" s="11"/>
      <c r="CQ906" s="11"/>
      <c r="CR906" s="11"/>
      <c r="CS906" s="11"/>
      <c r="CT906" s="11"/>
      <c r="CU906" s="11"/>
      <c r="CV906" s="11"/>
      <c r="CW906" s="11"/>
      <c r="CX906" s="11"/>
      <c r="CY906" s="11"/>
      <c r="CZ906" s="11"/>
      <c r="DA906" s="11"/>
      <c r="DB906" s="11"/>
      <c r="DC906" s="11"/>
      <c r="DD906" s="11"/>
      <c r="DE906" s="11"/>
      <c r="DF906" s="11"/>
      <c r="DG906" s="11"/>
      <c r="DH906" s="11"/>
      <c r="DI906" s="11"/>
      <c r="DJ906" s="11"/>
      <c r="DK906" s="11"/>
    </row>
    <row r="907" spans="16:115" ht="15" customHeight="1" x14ac:dyDescent="0.25"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  <c r="BS907" s="11"/>
      <c r="BT907" s="11"/>
      <c r="BU907" s="11"/>
      <c r="BV907" s="11"/>
      <c r="BW907" s="11"/>
      <c r="BX907" s="11"/>
      <c r="BY907" s="11"/>
      <c r="BZ907" s="11"/>
      <c r="CA907" s="11"/>
      <c r="CB907" s="11"/>
      <c r="CC907" s="11"/>
      <c r="CD907" s="11"/>
      <c r="CI907" s="11"/>
      <c r="CJ907" s="11"/>
      <c r="CK907" s="11"/>
      <c r="CL907" s="11"/>
      <c r="CM907" s="11"/>
      <c r="CN907" s="11"/>
      <c r="CO907" s="11"/>
      <c r="CP907" s="11"/>
      <c r="CQ907" s="11"/>
      <c r="CR907" s="11"/>
      <c r="CS907" s="11"/>
      <c r="CT907" s="11"/>
      <c r="CU907" s="11"/>
      <c r="CV907" s="11"/>
      <c r="CW907" s="11"/>
      <c r="CX907" s="11"/>
      <c r="CY907" s="11"/>
      <c r="CZ907" s="11"/>
      <c r="DA907" s="11"/>
      <c r="DB907" s="11"/>
      <c r="DC907" s="11"/>
      <c r="DD907" s="11"/>
      <c r="DE907" s="11"/>
      <c r="DF907" s="11"/>
      <c r="DG907" s="11"/>
      <c r="DH907" s="11"/>
      <c r="DI907" s="11"/>
      <c r="DJ907" s="11"/>
      <c r="DK907" s="11"/>
    </row>
    <row r="908" spans="16:115" ht="15" customHeight="1" x14ac:dyDescent="0.25"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  <c r="BS908" s="11"/>
      <c r="BT908" s="11"/>
      <c r="BU908" s="11"/>
      <c r="BV908" s="11"/>
      <c r="BW908" s="11"/>
      <c r="BX908" s="11"/>
      <c r="BY908" s="11"/>
      <c r="BZ908" s="11"/>
      <c r="CA908" s="11"/>
      <c r="CB908" s="11"/>
      <c r="CC908" s="11"/>
      <c r="CD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1"/>
      <c r="DJ908" s="11"/>
      <c r="DK908" s="11"/>
    </row>
    <row r="909" spans="16:115" ht="15" customHeight="1" x14ac:dyDescent="0.25"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  <c r="BS909" s="11"/>
      <c r="BT909" s="11"/>
      <c r="BU909" s="11"/>
      <c r="BV909" s="11"/>
      <c r="BW909" s="11"/>
      <c r="BX909" s="11"/>
      <c r="BY909" s="11"/>
      <c r="BZ909" s="11"/>
      <c r="CA909" s="11"/>
      <c r="CB909" s="11"/>
      <c r="CC909" s="11"/>
      <c r="CD909" s="11"/>
      <c r="CI909" s="11"/>
      <c r="CJ909" s="11"/>
      <c r="CK909" s="11"/>
      <c r="CL909" s="11"/>
      <c r="CM909" s="11"/>
      <c r="CN909" s="11"/>
      <c r="CO909" s="11"/>
      <c r="CP909" s="11"/>
      <c r="CQ909" s="11"/>
      <c r="CR909" s="11"/>
      <c r="CS909" s="11"/>
      <c r="CT909" s="11"/>
      <c r="CU909" s="11"/>
      <c r="CV909" s="11"/>
      <c r="CW909" s="11"/>
      <c r="CX909" s="11"/>
      <c r="CY909" s="11"/>
      <c r="CZ909" s="11"/>
      <c r="DA909" s="11"/>
      <c r="DB909" s="11"/>
      <c r="DC909" s="11"/>
      <c r="DD909" s="11"/>
      <c r="DE909" s="11"/>
      <c r="DF909" s="11"/>
      <c r="DG909" s="11"/>
      <c r="DH909" s="11"/>
      <c r="DI909" s="11"/>
      <c r="DJ909" s="11"/>
      <c r="DK909" s="11"/>
    </row>
    <row r="910" spans="16:115" ht="15" customHeight="1" x14ac:dyDescent="0.25"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  <c r="BS910" s="11"/>
      <c r="BT910" s="11"/>
      <c r="BU910" s="11"/>
      <c r="BV910" s="11"/>
      <c r="BW910" s="11"/>
      <c r="BX910" s="11"/>
      <c r="BY910" s="11"/>
      <c r="BZ910" s="11"/>
      <c r="CA910" s="11"/>
      <c r="CB910" s="11"/>
      <c r="CC910" s="11"/>
      <c r="CD910" s="11"/>
      <c r="CI910" s="11"/>
      <c r="CJ910" s="11"/>
      <c r="CK910" s="11"/>
      <c r="CL910" s="11"/>
      <c r="CM910" s="11"/>
      <c r="CN910" s="11"/>
      <c r="CO910" s="11"/>
      <c r="CP910" s="11"/>
      <c r="CQ910" s="11"/>
      <c r="CR910" s="11"/>
      <c r="CS910" s="11"/>
      <c r="CT910" s="11"/>
      <c r="CU910" s="11"/>
      <c r="CV910" s="11"/>
      <c r="CW910" s="11"/>
      <c r="CX910" s="11"/>
      <c r="CY910" s="11"/>
      <c r="CZ910" s="11"/>
      <c r="DA910" s="11"/>
      <c r="DB910" s="11"/>
      <c r="DC910" s="11"/>
      <c r="DD910" s="11"/>
      <c r="DE910" s="11"/>
      <c r="DF910" s="11"/>
      <c r="DG910" s="11"/>
      <c r="DH910" s="11"/>
      <c r="DI910" s="11"/>
      <c r="DJ910" s="11"/>
      <c r="DK910" s="11"/>
    </row>
    <row r="911" spans="16:115" ht="15" customHeight="1" x14ac:dyDescent="0.25"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11"/>
      <c r="BX911" s="11"/>
      <c r="BY911" s="11"/>
      <c r="BZ911" s="11"/>
      <c r="CA911" s="11"/>
      <c r="CB911" s="11"/>
      <c r="CC911" s="11"/>
      <c r="CD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11"/>
      <c r="CS911" s="11"/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1"/>
      <c r="DJ911" s="11"/>
      <c r="DK911" s="11"/>
    </row>
    <row r="912" spans="16:115" ht="15" customHeight="1" x14ac:dyDescent="0.25"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  <c r="BS912" s="11"/>
      <c r="BT912" s="11"/>
      <c r="BU912" s="11"/>
      <c r="BV912" s="11"/>
      <c r="BW912" s="11"/>
      <c r="BX912" s="11"/>
      <c r="BY912" s="11"/>
      <c r="BZ912" s="11"/>
      <c r="CA912" s="11"/>
      <c r="CB912" s="11"/>
      <c r="CC912" s="11"/>
      <c r="CD912" s="11"/>
      <c r="CI912" s="11"/>
      <c r="CJ912" s="11"/>
      <c r="CK912" s="11"/>
      <c r="CL912" s="11"/>
      <c r="CM912" s="11"/>
      <c r="CN912" s="11"/>
      <c r="CO912" s="11"/>
      <c r="CP912" s="11"/>
      <c r="CQ912" s="11"/>
      <c r="CR912" s="11"/>
      <c r="CS912" s="11"/>
      <c r="CT912" s="11"/>
      <c r="CU912" s="11"/>
      <c r="CV912" s="11"/>
      <c r="CW912" s="11"/>
      <c r="CX912" s="11"/>
      <c r="CY912" s="11"/>
      <c r="CZ912" s="11"/>
      <c r="DA912" s="11"/>
      <c r="DB912" s="11"/>
      <c r="DC912" s="11"/>
      <c r="DD912" s="11"/>
      <c r="DE912" s="11"/>
      <c r="DF912" s="11"/>
      <c r="DG912" s="11"/>
      <c r="DH912" s="11"/>
      <c r="DI912" s="11"/>
      <c r="DJ912" s="11"/>
      <c r="DK912" s="11"/>
    </row>
    <row r="913" spans="16:115" ht="15" customHeight="1" x14ac:dyDescent="0.25"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  <c r="BS913" s="11"/>
      <c r="BT913" s="11"/>
      <c r="BU913" s="11"/>
      <c r="BV913" s="11"/>
      <c r="BW913" s="11"/>
      <c r="BX913" s="11"/>
      <c r="BY913" s="11"/>
      <c r="BZ913" s="11"/>
      <c r="CA913" s="11"/>
      <c r="CB913" s="11"/>
      <c r="CC913" s="11"/>
      <c r="CD913" s="11"/>
      <c r="CI913" s="11"/>
      <c r="CJ913" s="11"/>
      <c r="CK913" s="11"/>
      <c r="CL913" s="11"/>
      <c r="CM913" s="11"/>
      <c r="CN913" s="11"/>
      <c r="CO913" s="11"/>
      <c r="CP913" s="11"/>
      <c r="CQ913" s="11"/>
      <c r="CR913" s="11"/>
      <c r="CS913" s="11"/>
      <c r="CT913" s="11"/>
      <c r="CU913" s="11"/>
      <c r="CV913" s="11"/>
      <c r="CW913" s="11"/>
      <c r="CX913" s="11"/>
      <c r="CY913" s="11"/>
      <c r="CZ913" s="11"/>
      <c r="DA913" s="11"/>
      <c r="DB913" s="11"/>
      <c r="DC913" s="11"/>
      <c r="DD913" s="11"/>
      <c r="DE913" s="11"/>
      <c r="DF913" s="11"/>
      <c r="DG913" s="11"/>
      <c r="DH913" s="11"/>
      <c r="DI913" s="11"/>
      <c r="DJ913" s="11"/>
      <c r="DK913" s="11"/>
    </row>
    <row r="914" spans="16:115" ht="15" customHeight="1" x14ac:dyDescent="0.25"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  <c r="BS914" s="11"/>
      <c r="BT914" s="11"/>
      <c r="BU914" s="11"/>
      <c r="BV914" s="11"/>
      <c r="BW914" s="11"/>
      <c r="BX914" s="11"/>
      <c r="BY914" s="11"/>
      <c r="BZ914" s="11"/>
      <c r="CA914" s="11"/>
      <c r="CB914" s="11"/>
      <c r="CC914" s="11"/>
      <c r="CD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1"/>
      <c r="DJ914" s="11"/>
      <c r="DK914" s="11"/>
    </row>
    <row r="915" spans="16:115" ht="15" customHeight="1" x14ac:dyDescent="0.25"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  <c r="BS915" s="11"/>
      <c r="BT915" s="11"/>
      <c r="BU915" s="11"/>
      <c r="BV915" s="11"/>
      <c r="BW915" s="11"/>
      <c r="BX915" s="11"/>
      <c r="BY915" s="11"/>
      <c r="BZ915" s="11"/>
      <c r="CA915" s="11"/>
      <c r="CB915" s="11"/>
      <c r="CC915" s="11"/>
      <c r="CD915" s="11"/>
      <c r="CI915" s="11"/>
      <c r="CJ915" s="11"/>
      <c r="CK915" s="11"/>
      <c r="CL915" s="11"/>
      <c r="CM915" s="11"/>
      <c r="CN915" s="11"/>
      <c r="CO915" s="11"/>
      <c r="CP915" s="11"/>
      <c r="CQ915" s="11"/>
      <c r="CR915" s="11"/>
      <c r="CS915" s="11"/>
      <c r="CT915" s="11"/>
      <c r="CU915" s="11"/>
      <c r="CV915" s="11"/>
      <c r="CW915" s="11"/>
      <c r="CX915" s="11"/>
      <c r="CY915" s="11"/>
      <c r="CZ915" s="11"/>
      <c r="DA915" s="11"/>
      <c r="DB915" s="11"/>
      <c r="DC915" s="11"/>
      <c r="DD915" s="11"/>
      <c r="DE915" s="11"/>
      <c r="DF915" s="11"/>
      <c r="DG915" s="11"/>
      <c r="DH915" s="11"/>
      <c r="DI915" s="11"/>
      <c r="DJ915" s="11"/>
      <c r="DK915" s="11"/>
    </row>
    <row r="916" spans="16:115" ht="15" customHeight="1" x14ac:dyDescent="0.25"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  <c r="BS916" s="11"/>
      <c r="BT916" s="11"/>
      <c r="BU916" s="11"/>
      <c r="BV916" s="11"/>
      <c r="BW916" s="11"/>
      <c r="BX916" s="11"/>
      <c r="BY916" s="11"/>
      <c r="BZ916" s="11"/>
      <c r="CA916" s="11"/>
      <c r="CB916" s="11"/>
      <c r="CC916" s="11"/>
      <c r="CD916" s="11"/>
      <c r="CI916" s="11"/>
      <c r="CJ916" s="11"/>
      <c r="CK916" s="11"/>
      <c r="CL916" s="11"/>
      <c r="CM916" s="11"/>
      <c r="CN916" s="11"/>
      <c r="CO916" s="11"/>
      <c r="CP916" s="11"/>
      <c r="CQ916" s="11"/>
      <c r="CR916" s="11"/>
      <c r="CS916" s="11"/>
      <c r="CT916" s="11"/>
      <c r="CU916" s="11"/>
      <c r="CV916" s="11"/>
      <c r="CW916" s="11"/>
      <c r="CX916" s="11"/>
      <c r="CY916" s="11"/>
      <c r="CZ916" s="11"/>
      <c r="DA916" s="11"/>
      <c r="DB916" s="11"/>
      <c r="DC916" s="11"/>
      <c r="DD916" s="11"/>
      <c r="DE916" s="11"/>
      <c r="DF916" s="11"/>
      <c r="DG916" s="11"/>
      <c r="DH916" s="11"/>
      <c r="DI916" s="11"/>
      <c r="DJ916" s="11"/>
      <c r="DK916" s="11"/>
    </row>
    <row r="917" spans="16:115" ht="15" customHeight="1" x14ac:dyDescent="0.25"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11"/>
      <c r="BX917" s="11"/>
      <c r="BY917" s="11"/>
      <c r="BZ917" s="11"/>
      <c r="CA917" s="11"/>
      <c r="CB917" s="11"/>
      <c r="CC917" s="11"/>
      <c r="CD917" s="11"/>
      <c r="CI917" s="11"/>
      <c r="CJ917" s="11"/>
      <c r="CK917" s="11"/>
      <c r="CL917" s="11"/>
      <c r="CM917" s="11"/>
      <c r="CN917" s="11"/>
      <c r="CO917" s="11"/>
      <c r="CP917" s="11"/>
      <c r="CQ917" s="11"/>
      <c r="CR917" s="11"/>
      <c r="CS917" s="11"/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1"/>
      <c r="DJ917" s="11"/>
      <c r="DK917" s="11"/>
    </row>
    <row r="918" spans="16:115" ht="15" customHeight="1" x14ac:dyDescent="0.25"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  <c r="BS918" s="11"/>
      <c r="BT918" s="11"/>
      <c r="BU918" s="11"/>
      <c r="BV918" s="11"/>
      <c r="BW918" s="11"/>
      <c r="BX918" s="11"/>
      <c r="BY918" s="11"/>
      <c r="BZ918" s="11"/>
      <c r="CA918" s="11"/>
      <c r="CB918" s="11"/>
      <c r="CC918" s="11"/>
      <c r="CD918" s="11"/>
      <c r="CI918" s="11"/>
      <c r="CJ918" s="11"/>
      <c r="CK918" s="11"/>
      <c r="CL918" s="11"/>
      <c r="CM918" s="11"/>
      <c r="CN918" s="11"/>
      <c r="CO918" s="11"/>
      <c r="CP918" s="11"/>
      <c r="CQ918" s="11"/>
      <c r="CR918" s="11"/>
      <c r="CS918" s="11"/>
      <c r="CT918" s="11"/>
      <c r="CU918" s="11"/>
      <c r="CV918" s="11"/>
      <c r="CW918" s="11"/>
      <c r="CX918" s="11"/>
      <c r="CY918" s="11"/>
      <c r="CZ918" s="11"/>
      <c r="DA918" s="11"/>
      <c r="DB918" s="11"/>
      <c r="DC918" s="11"/>
      <c r="DD918" s="11"/>
      <c r="DE918" s="11"/>
      <c r="DF918" s="11"/>
      <c r="DG918" s="11"/>
      <c r="DH918" s="11"/>
      <c r="DI918" s="11"/>
      <c r="DJ918" s="11"/>
      <c r="DK918" s="11"/>
    </row>
    <row r="919" spans="16:115" ht="15" customHeight="1" x14ac:dyDescent="0.25"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  <c r="BS919" s="11"/>
      <c r="BT919" s="11"/>
      <c r="BU919" s="11"/>
      <c r="BV919" s="11"/>
      <c r="BW919" s="11"/>
      <c r="BX919" s="11"/>
      <c r="BY919" s="11"/>
      <c r="BZ919" s="11"/>
      <c r="CA919" s="11"/>
      <c r="CB919" s="11"/>
      <c r="CC919" s="11"/>
      <c r="CD919" s="11"/>
      <c r="CI919" s="11"/>
      <c r="CJ919" s="11"/>
      <c r="CK919" s="11"/>
      <c r="CL919" s="11"/>
      <c r="CM919" s="11"/>
      <c r="CN919" s="11"/>
      <c r="CO919" s="11"/>
      <c r="CP919" s="11"/>
      <c r="CQ919" s="11"/>
      <c r="CR919" s="11"/>
      <c r="CS919" s="11"/>
      <c r="CT919" s="11"/>
      <c r="CU919" s="11"/>
      <c r="CV919" s="11"/>
      <c r="CW919" s="11"/>
      <c r="CX919" s="11"/>
      <c r="CY919" s="11"/>
      <c r="CZ919" s="11"/>
      <c r="DA919" s="11"/>
      <c r="DB919" s="11"/>
      <c r="DC919" s="11"/>
      <c r="DD919" s="11"/>
      <c r="DE919" s="11"/>
      <c r="DF919" s="11"/>
      <c r="DG919" s="11"/>
      <c r="DH919" s="11"/>
      <c r="DI919" s="11"/>
      <c r="DJ919" s="11"/>
      <c r="DK919" s="11"/>
    </row>
    <row r="920" spans="16:115" ht="15" customHeight="1" x14ac:dyDescent="0.25"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  <c r="BS920" s="11"/>
      <c r="BT920" s="11"/>
      <c r="BU920" s="11"/>
      <c r="BV920" s="11"/>
      <c r="BW920" s="11"/>
      <c r="BX920" s="11"/>
      <c r="BY920" s="11"/>
      <c r="BZ920" s="11"/>
      <c r="CA920" s="11"/>
      <c r="CB920" s="11"/>
      <c r="CC920" s="11"/>
      <c r="CD920" s="11"/>
      <c r="CI920" s="11"/>
      <c r="CJ920" s="11"/>
      <c r="CK920" s="11"/>
      <c r="CL920" s="11"/>
      <c r="CM920" s="11"/>
      <c r="CN920" s="11"/>
      <c r="CO920" s="11"/>
      <c r="CP920" s="11"/>
      <c r="CQ920" s="11"/>
      <c r="CR920" s="11"/>
      <c r="CS920" s="11"/>
      <c r="CT920" s="11"/>
      <c r="CU920" s="11"/>
      <c r="CV920" s="11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1"/>
      <c r="DJ920" s="11"/>
      <c r="DK920" s="11"/>
    </row>
    <row r="921" spans="16:115" ht="15" customHeight="1" x14ac:dyDescent="0.25"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  <c r="BS921" s="11"/>
      <c r="BT921" s="11"/>
      <c r="BU921" s="11"/>
      <c r="BV921" s="11"/>
      <c r="BW921" s="11"/>
      <c r="BX921" s="11"/>
      <c r="BY921" s="11"/>
      <c r="BZ921" s="11"/>
      <c r="CA921" s="11"/>
      <c r="CB921" s="11"/>
      <c r="CC921" s="11"/>
      <c r="CD921" s="11"/>
      <c r="CI921" s="11"/>
      <c r="CJ921" s="11"/>
      <c r="CK921" s="11"/>
      <c r="CL921" s="11"/>
      <c r="CM921" s="11"/>
      <c r="CN921" s="11"/>
      <c r="CO921" s="11"/>
      <c r="CP921" s="11"/>
      <c r="CQ921" s="11"/>
      <c r="CR921" s="11"/>
      <c r="CS921" s="11"/>
      <c r="CT921" s="11"/>
      <c r="CU921" s="11"/>
      <c r="CV921" s="11"/>
      <c r="CW921" s="11"/>
      <c r="CX921" s="11"/>
      <c r="CY921" s="11"/>
      <c r="CZ921" s="11"/>
      <c r="DA921" s="11"/>
      <c r="DB921" s="11"/>
      <c r="DC921" s="11"/>
      <c r="DD921" s="11"/>
      <c r="DE921" s="11"/>
      <c r="DF921" s="11"/>
      <c r="DG921" s="11"/>
      <c r="DH921" s="11"/>
      <c r="DI921" s="11"/>
      <c r="DJ921" s="11"/>
      <c r="DK921" s="11"/>
    </row>
    <row r="922" spans="16:115" ht="15" customHeight="1" x14ac:dyDescent="0.25"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  <c r="BS922" s="11"/>
      <c r="BT922" s="11"/>
      <c r="BU922" s="11"/>
      <c r="BV922" s="11"/>
      <c r="BW922" s="11"/>
      <c r="BX922" s="11"/>
      <c r="BY922" s="11"/>
      <c r="BZ922" s="11"/>
      <c r="CA922" s="11"/>
      <c r="CB922" s="11"/>
      <c r="CC922" s="11"/>
      <c r="CD922" s="11"/>
      <c r="CI922" s="11"/>
      <c r="CJ922" s="11"/>
      <c r="CK922" s="11"/>
      <c r="CL922" s="11"/>
      <c r="CM922" s="11"/>
      <c r="CN922" s="11"/>
      <c r="CO922" s="11"/>
      <c r="CP922" s="11"/>
      <c r="CQ922" s="11"/>
      <c r="CR922" s="11"/>
      <c r="CS922" s="11"/>
      <c r="CT922" s="11"/>
      <c r="CU922" s="11"/>
      <c r="CV922" s="11"/>
      <c r="CW922" s="11"/>
      <c r="CX922" s="11"/>
      <c r="CY922" s="11"/>
      <c r="CZ922" s="11"/>
      <c r="DA922" s="11"/>
      <c r="DB922" s="11"/>
      <c r="DC922" s="11"/>
      <c r="DD922" s="11"/>
      <c r="DE922" s="11"/>
      <c r="DF922" s="11"/>
      <c r="DG922" s="11"/>
      <c r="DH922" s="11"/>
      <c r="DI922" s="11"/>
      <c r="DJ922" s="11"/>
      <c r="DK922" s="11"/>
    </row>
    <row r="923" spans="16:115" ht="15" customHeight="1" x14ac:dyDescent="0.25"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  <c r="BS923" s="11"/>
      <c r="BT923" s="11"/>
      <c r="BU923" s="11"/>
      <c r="BV923" s="11"/>
      <c r="BW923" s="11"/>
      <c r="BX923" s="11"/>
      <c r="BY923" s="11"/>
      <c r="BZ923" s="11"/>
      <c r="CA923" s="11"/>
      <c r="CB923" s="11"/>
      <c r="CC923" s="11"/>
      <c r="CD923" s="11"/>
      <c r="CI923" s="11"/>
      <c r="CJ923" s="11"/>
      <c r="CK923" s="11"/>
      <c r="CL923" s="11"/>
      <c r="CM923" s="11"/>
      <c r="CN923" s="11"/>
      <c r="CO923" s="11"/>
      <c r="CP923" s="11"/>
      <c r="CQ923" s="11"/>
      <c r="CR923" s="11"/>
      <c r="CS923" s="11"/>
      <c r="CT923" s="11"/>
      <c r="CU923" s="11"/>
      <c r="CV923" s="11"/>
      <c r="CW923" s="11"/>
      <c r="CX923" s="11"/>
      <c r="CY923" s="11"/>
      <c r="CZ923" s="11"/>
      <c r="DA923" s="11"/>
      <c r="DB923" s="11"/>
      <c r="DC923" s="11"/>
      <c r="DD923" s="11"/>
      <c r="DE923" s="11"/>
      <c r="DF923" s="11"/>
      <c r="DG923" s="11"/>
      <c r="DH923" s="11"/>
      <c r="DI923" s="11"/>
      <c r="DJ923" s="11"/>
      <c r="DK923" s="11"/>
    </row>
    <row r="924" spans="16:115" ht="15" customHeight="1" x14ac:dyDescent="0.25"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  <c r="BS924" s="11"/>
      <c r="BT924" s="11"/>
      <c r="BU924" s="11"/>
      <c r="BV924" s="11"/>
      <c r="BW924" s="11"/>
      <c r="BX924" s="11"/>
      <c r="BY924" s="11"/>
      <c r="BZ924" s="11"/>
      <c r="CA924" s="11"/>
      <c r="CB924" s="11"/>
      <c r="CC924" s="11"/>
      <c r="CD924" s="11"/>
      <c r="CI924" s="11"/>
      <c r="CJ924" s="11"/>
      <c r="CK924" s="11"/>
      <c r="CL924" s="11"/>
      <c r="CM924" s="11"/>
      <c r="CN924" s="11"/>
      <c r="CO924" s="11"/>
      <c r="CP924" s="11"/>
      <c r="CQ924" s="11"/>
      <c r="CR924" s="11"/>
      <c r="CS924" s="11"/>
      <c r="CT924" s="11"/>
      <c r="CU924" s="11"/>
      <c r="CV924" s="11"/>
      <c r="CW924" s="11"/>
      <c r="CX924" s="11"/>
      <c r="CY924" s="11"/>
      <c r="CZ924" s="11"/>
      <c r="DA924" s="11"/>
      <c r="DB924" s="11"/>
      <c r="DC924" s="11"/>
      <c r="DD924" s="11"/>
      <c r="DE924" s="11"/>
      <c r="DF924" s="11"/>
      <c r="DG924" s="11"/>
      <c r="DH924" s="11"/>
      <c r="DI924" s="11"/>
      <c r="DJ924" s="11"/>
      <c r="DK924" s="11"/>
    </row>
    <row r="925" spans="16:115" ht="15" customHeight="1" x14ac:dyDescent="0.25"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  <c r="BS925" s="11"/>
      <c r="BT925" s="11"/>
      <c r="BU925" s="11"/>
      <c r="BV925" s="11"/>
      <c r="BW925" s="11"/>
      <c r="BX925" s="11"/>
      <c r="BY925" s="11"/>
      <c r="BZ925" s="11"/>
      <c r="CA925" s="11"/>
      <c r="CB925" s="11"/>
      <c r="CC925" s="11"/>
      <c r="CD925" s="11"/>
      <c r="CI925" s="11"/>
      <c r="CJ925" s="11"/>
      <c r="CK925" s="11"/>
      <c r="CL925" s="11"/>
      <c r="CM925" s="11"/>
      <c r="CN925" s="11"/>
      <c r="CO925" s="11"/>
      <c r="CP925" s="11"/>
      <c r="CQ925" s="11"/>
      <c r="CR925" s="11"/>
      <c r="CS925" s="11"/>
      <c r="CT925" s="11"/>
      <c r="CU925" s="11"/>
      <c r="CV925" s="11"/>
      <c r="CW925" s="11"/>
      <c r="CX925" s="11"/>
      <c r="CY925" s="11"/>
      <c r="CZ925" s="11"/>
      <c r="DA925" s="11"/>
      <c r="DB925" s="11"/>
      <c r="DC925" s="11"/>
      <c r="DD925" s="11"/>
      <c r="DE925" s="11"/>
      <c r="DF925" s="11"/>
      <c r="DG925" s="11"/>
      <c r="DH925" s="11"/>
      <c r="DI925" s="11"/>
      <c r="DJ925" s="11"/>
      <c r="DK925" s="11"/>
    </row>
    <row r="926" spans="16:115" ht="15" customHeight="1" x14ac:dyDescent="0.25"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  <c r="BS926" s="11"/>
      <c r="BT926" s="11"/>
      <c r="BU926" s="11"/>
      <c r="BV926" s="11"/>
      <c r="BW926" s="11"/>
      <c r="BX926" s="11"/>
      <c r="BY926" s="11"/>
      <c r="BZ926" s="11"/>
      <c r="CA926" s="11"/>
      <c r="CB926" s="11"/>
      <c r="CC926" s="11"/>
      <c r="CD926" s="11"/>
      <c r="CI926" s="11"/>
      <c r="CJ926" s="11"/>
      <c r="CK926" s="11"/>
      <c r="CL926" s="11"/>
      <c r="CM926" s="11"/>
      <c r="CN926" s="11"/>
      <c r="CO926" s="11"/>
      <c r="CP926" s="11"/>
      <c r="CQ926" s="11"/>
      <c r="CR926" s="11"/>
      <c r="CS926" s="11"/>
      <c r="CT926" s="11"/>
      <c r="CU926" s="11"/>
      <c r="CV926" s="11"/>
      <c r="CW926" s="11"/>
      <c r="CX926" s="11"/>
      <c r="CY926" s="11"/>
      <c r="CZ926" s="11"/>
      <c r="DA926" s="11"/>
      <c r="DB926" s="11"/>
      <c r="DC926" s="11"/>
      <c r="DD926" s="11"/>
      <c r="DE926" s="11"/>
      <c r="DF926" s="11"/>
      <c r="DG926" s="11"/>
      <c r="DH926" s="11"/>
      <c r="DI926" s="11"/>
      <c r="DJ926" s="11"/>
      <c r="DK926" s="11"/>
    </row>
    <row r="927" spans="16:115" ht="15" customHeight="1" x14ac:dyDescent="0.25"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  <c r="BS927" s="11"/>
      <c r="BT927" s="11"/>
      <c r="BU927" s="11"/>
      <c r="BV927" s="11"/>
      <c r="BW927" s="11"/>
      <c r="BX927" s="11"/>
      <c r="BY927" s="11"/>
      <c r="BZ927" s="11"/>
      <c r="CA927" s="11"/>
      <c r="CB927" s="11"/>
      <c r="CC927" s="11"/>
      <c r="CD927" s="11"/>
      <c r="CI927" s="11"/>
      <c r="CJ927" s="11"/>
      <c r="CK927" s="11"/>
      <c r="CL927" s="11"/>
      <c r="CM927" s="11"/>
      <c r="CN927" s="11"/>
      <c r="CO927" s="11"/>
      <c r="CP927" s="11"/>
      <c r="CQ927" s="11"/>
      <c r="CR927" s="11"/>
      <c r="CS927" s="11"/>
      <c r="CT927" s="11"/>
      <c r="CU927" s="11"/>
      <c r="CV927" s="11"/>
      <c r="CW927" s="11"/>
      <c r="CX927" s="11"/>
      <c r="CY927" s="11"/>
      <c r="CZ927" s="11"/>
      <c r="DA927" s="11"/>
      <c r="DB927" s="11"/>
      <c r="DC927" s="11"/>
      <c r="DD927" s="11"/>
      <c r="DE927" s="11"/>
      <c r="DF927" s="11"/>
      <c r="DG927" s="11"/>
      <c r="DH927" s="11"/>
      <c r="DI927" s="11"/>
      <c r="DJ927" s="11"/>
      <c r="DK927" s="11"/>
    </row>
    <row r="928" spans="16:115" ht="15" customHeight="1" x14ac:dyDescent="0.25"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  <c r="BS928" s="11"/>
      <c r="BT928" s="11"/>
      <c r="BU928" s="11"/>
      <c r="BV928" s="11"/>
      <c r="BW928" s="11"/>
      <c r="BX928" s="11"/>
      <c r="BY928" s="11"/>
      <c r="BZ928" s="11"/>
      <c r="CA928" s="11"/>
      <c r="CB928" s="11"/>
      <c r="CC928" s="11"/>
      <c r="CD928" s="11"/>
      <c r="CI928" s="11"/>
      <c r="CJ928" s="11"/>
      <c r="CK928" s="11"/>
      <c r="CL928" s="11"/>
      <c r="CM928" s="11"/>
      <c r="CN928" s="11"/>
      <c r="CO928" s="11"/>
      <c r="CP928" s="11"/>
      <c r="CQ928" s="11"/>
      <c r="CR928" s="11"/>
      <c r="CS928" s="11"/>
      <c r="CT928" s="11"/>
      <c r="CU928" s="11"/>
      <c r="CV928" s="11"/>
      <c r="CW928" s="11"/>
      <c r="CX928" s="11"/>
      <c r="CY928" s="11"/>
      <c r="CZ928" s="11"/>
      <c r="DA928" s="11"/>
      <c r="DB928" s="11"/>
      <c r="DC928" s="11"/>
      <c r="DD928" s="11"/>
      <c r="DE928" s="11"/>
      <c r="DF928" s="11"/>
      <c r="DG928" s="11"/>
      <c r="DH928" s="11"/>
      <c r="DI928" s="11"/>
      <c r="DJ928" s="11"/>
      <c r="DK928" s="11"/>
    </row>
    <row r="929" spans="16:115" ht="15" customHeight="1" x14ac:dyDescent="0.25"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  <c r="BS929" s="11"/>
      <c r="BT929" s="11"/>
      <c r="BU929" s="11"/>
      <c r="BV929" s="11"/>
      <c r="BW929" s="11"/>
      <c r="BX929" s="11"/>
      <c r="BY929" s="11"/>
      <c r="BZ929" s="11"/>
      <c r="CA929" s="11"/>
      <c r="CB929" s="11"/>
      <c r="CC929" s="11"/>
      <c r="CD929" s="11"/>
      <c r="CI929" s="11"/>
      <c r="CJ929" s="11"/>
      <c r="CK929" s="11"/>
      <c r="CL929" s="11"/>
      <c r="CM929" s="11"/>
      <c r="CN929" s="11"/>
      <c r="CO929" s="11"/>
      <c r="CP929" s="11"/>
      <c r="CQ929" s="11"/>
      <c r="CR929" s="11"/>
      <c r="CS929" s="11"/>
      <c r="CT929" s="11"/>
      <c r="CU929" s="11"/>
      <c r="CV929" s="11"/>
      <c r="CW929" s="11"/>
      <c r="CX929" s="11"/>
      <c r="CY929" s="11"/>
      <c r="CZ929" s="11"/>
      <c r="DA929" s="11"/>
      <c r="DB929" s="11"/>
      <c r="DC929" s="11"/>
      <c r="DD929" s="11"/>
      <c r="DE929" s="11"/>
      <c r="DF929" s="11"/>
      <c r="DG929" s="11"/>
      <c r="DH929" s="11"/>
      <c r="DI929" s="11"/>
      <c r="DJ929" s="11"/>
      <c r="DK929" s="11"/>
    </row>
    <row r="930" spans="16:115" ht="15" customHeight="1" x14ac:dyDescent="0.25"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  <c r="BS930" s="11"/>
      <c r="BT930" s="11"/>
      <c r="BU930" s="11"/>
      <c r="BV930" s="11"/>
      <c r="BW930" s="11"/>
      <c r="BX930" s="11"/>
      <c r="BY930" s="11"/>
      <c r="BZ930" s="11"/>
      <c r="CA930" s="11"/>
      <c r="CB930" s="11"/>
      <c r="CC930" s="11"/>
      <c r="CD930" s="11"/>
      <c r="CI930" s="11"/>
      <c r="CJ930" s="11"/>
      <c r="CK930" s="11"/>
      <c r="CL930" s="11"/>
      <c r="CM930" s="11"/>
      <c r="CN930" s="11"/>
      <c r="CO930" s="11"/>
      <c r="CP930" s="11"/>
      <c r="CQ930" s="11"/>
      <c r="CR930" s="11"/>
      <c r="CS930" s="11"/>
      <c r="CT930" s="11"/>
      <c r="CU930" s="11"/>
      <c r="CV930" s="11"/>
      <c r="CW930" s="11"/>
      <c r="CX930" s="11"/>
      <c r="CY930" s="11"/>
      <c r="CZ930" s="11"/>
      <c r="DA930" s="11"/>
      <c r="DB930" s="11"/>
      <c r="DC930" s="11"/>
      <c r="DD930" s="11"/>
      <c r="DE930" s="11"/>
      <c r="DF930" s="11"/>
      <c r="DG930" s="11"/>
      <c r="DH930" s="11"/>
      <c r="DI930" s="11"/>
      <c r="DJ930" s="11"/>
      <c r="DK930" s="11"/>
    </row>
    <row r="931" spans="16:115" ht="15" customHeight="1" x14ac:dyDescent="0.25"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  <c r="BS931" s="11"/>
      <c r="BT931" s="11"/>
      <c r="BU931" s="11"/>
      <c r="BV931" s="11"/>
      <c r="BW931" s="11"/>
      <c r="BX931" s="11"/>
      <c r="BY931" s="11"/>
      <c r="BZ931" s="11"/>
      <c r="CA931" s="11"/>
      <c r="CB931" s="11"/>
      <c r="CC931" s="11"/>
      <c r="CD931" s="11"/>
      <c r="CI931" s="11"/>
      <c r="CJ931" s="11"/>
      <c r="CK931" s="11"/>
      <c r="CL931" s="11"/>
      <c r="CM931" s="11"/>
      <c r="CN931" s="11"/>
      <c r="CO931" s="11"/>
      <c r="CP931" s="11"/>
      <c r="CQ931" s="11"/>
      <c r="CR931" s="11"/>
      <c r="CS931" s="11"/>
      <c r="CT931" s="11"/>
      <c r="CU931" s="11"/>
      <c r="CV931" s="11"/>
      <c r="CW931" s="11"/>
      <c r="CX931" s="11"/>
      <c r="CY931" s="11"/>
      <c r="CZ931" s="11"/>
      <c r="DA931" s="11"/>
      <c r="DB931" s="11"/>
      <c r="DC931" s="11"/>
      <c r="DD931" s="11"/>
      <c r="DE931" s="11"/>
      <c r="DF931" s="11"/>
      <c r="DG931" s="11"/>
      <c r="DH931" s="11"/>
      <c r="DI931" s="11"/>
      <c r="DJ931" s="11"/>
      <c r="DK931" s="11"/>
    </row>
    <row r="932" spans="16:115" ht="15" customHeight="1" x14ac:dyDescent="0.25"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  <c r="BS932" s="11"/>
      <c r="BT932" s="11"/>
      <c r="BU932" s="11"/>
      <c r="BV932" s="11"/>
      <c r="BW932" s="11"/>
      <c r="BX932" s="11"/>
      <c r="BY932" s="11"/>
      <c r="BZ932" s="11"/>
      <c r="CA932" s="11"/>
      <c r="CB932" s="11"/>
      <c r="CC932" s="11"/>
      <c r="CD932" s="11"/>
      <c r="CI932" s="11"/>
      <c r="CJ932" s="11"/>
      <c r="CK932" s="11"/>
      <c r="CL932" s="11"/>
      <c r="CM932" s="11"/>
      <c r="CN932" s="11"/>
      <c r="CO932" s="11"/>
      <c r="CP932" s="11"/>
      <c r="CQ932" s="11"/>
      <c r="CR932" s="11"/>
      <c r="CS932" s="11"/>
      <c r="CT932" s="11"/>
      <c r="CU932" s="11"/>
      <c r="CV932" s="11"/>
      <c r="CW932" s="11"/>
      <c r="CX932" s="11"/>
      <c r="CY932" s="11"/>
      <c r="CZ932" s="11"/>
      <c r="DA932" s="11"/>
      <c r="DB932" s="11"/>
      <c r="DC932" s="11"/>
      <c r="DD932" s="11"/>
      <c r="DE932" s="11"/>
      <c r="DF932" s="11"/>
      <c r="DG932" s="11"/>
      <c r="DH932" s="11"/>
      <c r="DI932" s="11"/>
      <c r="DJ932" s="11"/>
      <c r="DK932" s="11"/>
    </row>
    <row r="933" spans="16:115" ht="15" customHeight="1" x14ac:dyDescent="0.25"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  <c r="BS933" s="11"/>
      <c r="BT933" s="11"/>
      <c r="BU933" s="11"/>
      <c r="BV933" s="11"/>
      <c r="BW933" s="11"/>
      <c r="BX933" s="11"/>
      <c r="BY933" s="11"/>
      <c r="BZ933" s="11"/>
      <c r="CA933" s="11"/>
      <c r="CB933" s="11"/>
      <c r="CC933" s="11"/>
      <c r="CD933" s="11"/>
      <c r="CI933" s="11"/>
      <c r="CJ933" s="11"/>
      <c r="CK933" s="11"/>
      <c r="CL933" s="11"/>
      <c r="CM933" s="11"/>
      <c r="CN933" s="11"/>
      <c r="CO933" s="11"/>
      <c r="CP933" s="11"/>
      <c r="CQ933" s="11"/>
      <c r="CR933" s="11"/>
      <c r="CS933" s="11"/>
      <c r="CT933" s="11"/>
      <c r="CU933" s="11"/>
      <c r="CV933" s="11"/>
      <c r="CW933" s="11"/>
      <c r="CX933" s="11"/>
      <c r="CY933" s="11"/>
      <c r="CZ933" s="11"/>
      <c r="DA933" s="11"/>
      <c r="DB933" s="11"/>
      <c r="DC933" s="11"/>
      <c r="DD933" s="11"/>
      <c r="DE933" s="11"/>
      <c r="DF933" s="11"/>
      <c r="DG933" s="11"/>
      <c r="DH933" s="11"/>
      <c r="DI933" s="11"/>
      <c r="DJ933" s="11"/>
      <c r="DK933" s="11"/>
    </row>
    <row r="934" spans="16:115" ht="15" customHeight="1" x14ac:dyDescent="0.25"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  <c r="BS934" s="11"/>
      <c r="BT934" s="11"/>
      <c r="BU934" s="11"/>
      <c r="BV934" s="11"/>
      <c r="BW934" s="11"/>
      <c r="BX934" s="11"/>
      <c r="BY934" s="11"/>
      <c r="BZ934" s="11"/>
      <c r="CA934" s="11"/>
      <c r="CB934" s="11"/>
      <c r="CC934" s="11"/>
      <c r="CD934" s="11"/>
      <c r="CI934" s="11"/>
      <c r="CJ934" s="11"/>
      <c r="CK934" s="11"/>
      <c r="CL934" s="11"/>
      <c r="CM934" s="11"/>
      <c r="CN934" s="11"/>
      <c r="CO934" s="11"/>
      <c r="CP934" s="11"/>
      <c r="CQ934" s="11"/>
      <c r="CR934" s="11"/>
      <c r="CS934" s="11"/>
      <c r="CT934" s="11"/>
      <c r="CU934" s="11"/>
      <c r="CV934" s="11"/>
      <c r="CW934" s="11"/>
      <c r="CX934" s="11"/>
      <c r="CY934" s="11"/>
      <c r="CZ934" s="11"/>
      <c r="DA934" s="11"/>
      <c r="DB934" s="11"/>
      <c r="DC934" s="11"/>
      <c r="DD934" s="11"/>
      <c r="DE934" s="11"/>
      <c r="DF934" s="11"/>
      <c r="DG934" s="11"/>
      <c r="DH934" s="11"/>
      <c r="DI934" s="11"/>
      <c r="DJ934" s="11"/>
      <c r="DK934" s="11"/>
    </row>
    <row r="935" spans="16:115" ht="15" customHeight="1" x14ac:dyDescent="0.25"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  <c r="BS935" s="11"/>
      <c r="BT935" s="11"/>
      <c r="BU935" s="11"/>
      <c r="BV935" s="11"/>
      <c r="BW935" s="11"/>
      <c r="BX935" s="11"/>
      <c r="BY935" s="11"/>
      <c r="BZ935" s="11"/>
      <c r="CA935" s="11"/>
      <c r="CB935" s="11"/>
      <c r="CC935" s="11"/>
      <c r="CD935" s="11"/>
      <c r="CI935" s="11"/>
      <c r="CJ935" s="11"/>
      <c r="CK935" s="11"/>
      <c r="CL935" s="11"/>
      <c r="CM935" s="11"/>
      <c r="CN935" s="11"/>
      <c r="CO935" s="11"/>
      <c r="CP935" s="11"/>
      <c r="CQ935" s="11"/>
      <c r="CR935" s="11"/>
      <c r="CS935" s="11"/>
      <c r="CT935" s="11"/>
      <c r="CU935" s="11"/>
      <c r="CV935" s="11"/>
      <c r="CW935" s="11"/>
      <c r="CX935" s="11"/>
      <c r="CY935" s="11"/>
      <c r="CZ935" s="11"/>
      <c r="DA935" s="11"/>
      <c r="DB935" s="11"/>
      <c r="DC935" s="11"/>
      <c r="DD935" s="11"/>
      <c r="DE935" s="11"/>
      <c r="DF935" s="11"/>
      <c r="DG935" s="11"/>
      <c r="DH935" s="11"/>
      <c r="DI935" s="11"/>
      <c r="DJ935" s="11"/>
      <c r="DK935" s="11"/>
    </row>
    <row r="936" spans="16:115" ht="15" customHeight="1" x14ac:dyDescent="0.25"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  <c r="BS936" s="11"/>
      <c r="BT936" s="11"/>
      <c r="BU936" s="11"/>
      <c r="BV936" s="11"/>
      <c r="BW936" s="11"/>
      <c r="BX936" s="11"/>
      <c r="BY936" s="11"/>
      <c r="BZ936" s="11"/>
      <c r="CA936" s="11"/>
      <c r="CB936" s="11"/>
      <c r="CC936" s="11"/>
      <c r="CD936" s="11"/>
      <c r="CI936" s="11"/>
      <c r="CJ936" s="11"/>
      <c r="CK936" s="11"/>
      <c r="CL936" s="11"/>
      <c r="CM936" s="11"/>
      <c r="CN936" s="11"/>
      <c r="CO936" s="11"/>
      <c r="CP936" s="11"/>
      <c r="CQ936" s="11"/>
      <c r="CR936" s="11"/>
      <c r="CS936" s="11"/>
      <c r="CT936" s="11"/>
      <c r="CU936" s="11"/>
      <c r="CV936" s="11"/>
      <c r="CW936" s="11"/>
      <c r="CX936" s="11"/>
      <c r="CY936" s="11"/>
      <c r="CZ936" s="11"/>
      <c r="DA936" s="11"/>
      <c r="DB936" s="11"/>
      <c r="DC936" s="11"/>
      <c r="DD936" s="11"/>
      <c r="DE936" s="11"/>
      <c r="DF936" s="11"/>
      <c r="DG936" s="11"/>
      <c r="DH936" s="11"/>
      <c r="DI936" s="11"/>
      <c r="DJ936" s="11"/>
      <c r="DK936" s="11"/>
    </row>
    <row r="937" spans="16:115" ht="15" customHeight="1" x14ac:dyDescent="0.25"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  <c r="BS937" s="11"/>
      <c r="BT937" s="11"/>
      <c r="BU937" s="11"/>
      <c r="BV937" s="11"/>
      <c r="BW937" s="11"/>
      <c r="BX937" s="11"/>
      <c r="BY937" s="11"/>
      <c r="BZ937" s="11"/>
      <c r="CA937" s="11"/>
      <c r="CB937" s="11"/>
      <c r="CC937" s="11"/>
      <c r="CD937" s="11"/>
      <c r="CI937" s="11"/>
      <c r="CJ937" s="11"/>
      <c r="CK937" s="11"/>
      <c r="CL937" s="11"/>
      <c r="CM937" s="11"/>
      <c r="CN937" s="11"/>
      <c r="CO937" s="11"/>
      <c r="CP937" s="11"/>
      <c r="CQ937" s="11"/>
      <c r="CR937" s="11"/>
      <c r="CS937" s="11"/>
      <c r="CT937" s="11"/>
      <c r="CU937" s="11"/>
      <c r="CV937" s="11"/>
      <c r="CW937" s="11"/>
      <c r="CX937" s="11"/>
      <c r="CY937" s="11"/>
      <c r="CZ937" s="11"/>
      <c r="DA937" s="11"/>
      <c r="DB937" s="11"/>
      <c r="DC937" s="11"/>
      <c r="DD937" s="11"/>
      <c r="DE937" s="11"/>
      <c r="DF937" s="11"/>
      <c r="DG937" s="11"/>
      <c r="DH937" s="11"/>
      <c r="DI937" s="11"/>
      <c r="DJ937" s="11"/>
      <c r="DK937" s="11"/>
    </row>
    <row r="938" spans="16:115" ht="15" customHeight="1" x14ac:dyDescent="0.25"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  <c r="BS938" s="11"/>
      <c r="BT938" s="11"/>
      <c r="BU938" s="11"/>
      <c r="BV938" s="11"/>
      <c r="BW938" s="11"/>
      <c r="BX938" s="11"/>
      <c r="BY938" s="11"/>
      <c r="BZ938" s="11"/>
      <c r="CA938" s="11"/>
      <c r="CB938" s="11"/>
      <c r="CC938" s="11"/>
      <c r="CD938" s="11"/>
      <c r="CI938" s="11"/>
      <c r="CJ938" s="11"/>
      <c r="CK938" s="11"/>
      <c r="CL938" s="11"/>
      <c r="CM938" s="11"/>
      <c r="CN938" s="11"/>
      <c r="CO938" s="11"/>
      <c r="CP938" s="11"/>
      <c r="CQ938" s="11"/>
      <c r="CR938" s="11"/>
      <c r="CS938" s="11"/>
      <c r="CT938" s="11"/>
      <c r="CU938" s="11"/>
      <c r="CV938" s="11"/>
      <c r="CW938" s="11"/>
      <c r="CX938" s="11"/>
      <c r="CY938" s="11"/>
      <c r="CZ938" s="11"/>
      <c r="DA938" s="11"/>
      <c r="DB938" s="11"/>
      <c r="DC938" s="11"/>
      <c r="DD938" s="11"/>
      <c r="DE938" s="11"/>
      <c r="DF938" s="11"/>
      <c r="DG938" s="11"/>
      <c r="DH938" s="11"/>
      <c r="DI938" s="11"/>
      <c r="DJ938" s="11"/>
      <c r="DK938" s="11"/>
    </row>
    <row r="939" spans="16:115" ht="15" customHeight="1" x14ac:dyDescent="0.25"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  <c r="BS939" s="11"/>
      <c r="BT939" s="11"/>
      <c r="BU939" s="11"/>
      <c r="BV939" s="11"/>
      <c r="BW939" s="11"/>
      <c r="BX939" s="11"/>
      <c r="BY939" s="11"/>
      <c r="BZ939" s="11"/>
      <c r="CA939" s="11"/>
      <c r="CB939" s="11"/>
      <c r="CC939" s="11"/>
      <c r="CD939" s="11"/>
      <c r="CI939" s="11"/>
      <c r="CJ939" s="11"/>
      <c r="CK939" s="11"/>
      <c r="CL939" s="11"/>
      <c r="CM939" s="11"/>
      <c r="CN939" s="11"/>
      <c r="CO939" s="11"/>
      <c r="CP939" s="11"/>
      <c r="CQ939" s="11"/>
      <c r="CR939" s="11"/>
      <c r="CS939" s="11"/>
      <c r="CT939" s="11"/>
      <c r="CU939" s="11"/>
      <c r="CV939" s="11"/>
      <c r="CW939" s="11"/>
      <c r="CX939" s="11"/>
      <c r="CY939" s="11"/>
      <c r="CZ939" s="11"/>
      <c r="DA939" s="11"/>
      <c r="DB939" s="11"/>
      <c r="DC939" s="11"/>
      <c r="DD939" s="11"/>
      <c r="DE939" s="11"/>
      <c r="DF939" s="11"/>
      <c r="DG939" s="11"/>
      <c r="DH939" s="11"/>
      <c r="DI939" s="11"/>
      <c r="DJ939" s="11"/>
      <c r="DK939" s="11"/>
    </row>
    <row r="940" spans="16:115" ht="15" customHeight="1" x14ac:dyDescent="0.25"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  <c r="BS940" s="11"/>
      <c r="BT940" s="11"/>
      <c r="BU940" s="11"/>
      <c r="BV940" s="11"/>
      <c r="BW940" s="11"/>
      <c r="BX940" s="11"/>
      <c r="BY940" s="11"/>
      <c r="BZ940" s="11"/>
      <c r="CA940" s="11"/>
      <c r="CB940" s="11"/>
      <c r="CC940" s="11"/>
      <c r="CD940" s="11"/>
      <c r="CI940" s="11"/>
      <c r="CJ940" s="11"/>
      <c r="CK940" s="11"/>
      <c r="CL940" s="11"/>
      <c r="CM940" s="11"/>
      <c r="CN940" s="11"/>
      <c r="CO940" s="11"/>
      <c r="CP940" s="11"/>
      <c r="CQ940" s="11"/>
      <c r="CR940" s="11"/>
      <c r="CS940" s="11"/>
      <c r="CT940" s="11"/>
      <c r="CU940" s="11"/>
      <c r="CV940" s="11"/>
      <c r="CW940" s="11"/>
      <c r="CX940" s="11"/>
      <c r="CY940" s="11"/>
      <c r="CZ940" s="11"/>
      <c r="DA940" s="11"/>
      <c r="DB940" s="11"/>
      <c r="DC940" s="11"/>
      <c r="DD940" s="11"/>
      <c r="DE940" s="11"/>
      <c r="DF940" s="11"/>
      <c r="DG940" s="11"/>
      <c r="DH940" s="11"/>
      <c r="DI940" s="11"/>
      <c r="DJ940" s="11"/>
      <c r="DK940" s="11"/>
    </row>
    <row r="941" spans="16:115" ht="15" customHeight="1" x14ac:dyDescent="0.25"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  <c r="BS941" s="11"/>
      <c r="BT941" s="11"/>
      <c r="BU941" s="11"/>
      <c r="BV941" s="11"/>
      <c r="BW941" s="11"/>
      <c r="BX941" s="11"/>
      <c r="BY941" s="11"/>
      <c r="BZ941" s="11"/>
      <c r="CA941" s="11"/>
      <c r="CB941" s="11"/>
      <c r="CC941" s="11"/>
      <c r="CD941" s="11"/>
      <c r="CI941" s="11"/>
      <c r="CJ941" s="11"/>
      <c r="CK941" s="11"/>
      <c r="CL941" s="11"/>
      <c r="CM941" s="11"/>
      <c r="CN941" s="11"/>
      <c r="CO941" s="11"/>
      <c r="CP941" s="11"/>
      <c r="CQ941" s="11"/>
      <c r="CR941" s="11"/>
      <c r="CS941" s="11"/>
      <c r="CT941" s="11"/>
      <c r="CU941" s="11"/>
      <c r="CV941" s="11"/>
      <c r="CW941" s="11"/>
      <c r="CX941" s="11"/>
      <c r="CY941" s="11"/>
      <c r="CZ941" s="11"/>
      <c r="DA941" s="11"/>
      <c r="DB941" s="11"/>
      <c r="DC941" s="11"/>
      <c r="DD941" s="11"/>
      <c r="DE941" s="11"/>
      <c r="DF941" s="11"/>
      <c r="DG941" s="11"/>
      <c r="DH941" s="11"/>
      <c r="DI941" s="11"/>
      <c r="DJ941" s="11"/>
      <c r="DK941" s="11"/>
    </row>
    <row r="942" spans="16:115" ht="15" customHeight="1" x14ac:dyDescent="0.25"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  <c r="BS942" s="11"/>
      <c r="BT942" s="11"/>
      <c r="BU942" s="11"/>
      <c r="BV942" s="11"/>
      <c r="BW942" s="11"/>
      <c r="BX942" s="11"/>
      <c r="BY942" s="11"/>
      <c r="BZ942" s="11"/>
      <c r="CA942" s="11"/>
      <c r="CB942" s="11"/>
      <c r="CC942" s="11"/>
      <c r="CD942" s="11"/>
      <c r="CI942" s="11"/>
      <c r="CJ942" s="11"/>
      <c r="CK942" s="11"/>
      <c r="CL942" s="11"/>
      <c r="CM942" s="11"/>
      <c r="CN942" s="11"/>
      <c r="CO942" s="11"/>
      <c r="CP942" s="11"/>
      <c r="CQ942" s="11"/>
      <c r="CR942" s="11"/>
      <c r="CS942" s="11"/>
      <c r="CT942" s="11"/>
      <c r="CU942" s="11"/>
      <c r="CV942" s="11"/>
      <c r="CW942" s="11"/>
      <c r="CX942" s="11"/>
      <c r="CY942" s="11"/>
      <c r="CZ942" s="11"/>
      <c r="DA942" s="11"/>
      <c r="DB942" s="11"/>
      <c r="DC942" s="11"/>
      <c r="DD942" s="11"/>
      <c r="DE942" s="11"/>
      <c r="DF942" s="11"/>
      <c r="DG942" s="11"/>
      <c r="DH942" s="11"/>
      <c r="DI942" s="11"/>
      <c r="DJ942" s="11"/>
      <c r="DK942" s="11"/>
    </row>
    <row r="943" spans="16:115" ht="15" customHeight="1" x14ac:dyDescent="0.25"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  <c r="BS943" s="11"/>
      <c r="BT943" s="11"/>
      <c r="BU943" s="11"/>
      <c r="BV943" s="11"/>
      <c r="BW943" s="11"/>
      <c r="BX943" s="11"/>
      <c r="BY943" s="11"/>
      <c r="BZ943" s="11"/>
      <c r="CA943" s="11"/>
      <c r="CB943" s="11"/>
      <c r="CC943" s="11"/>
      <c r="CD943" s="11"/>
      <c r="CI943" s="11"/>
      <c r="CJ943" s="11"/>
      <c r="CK943" s="11"/>
      <c r="CL943" s="11"/>
      <c r="CM943" s="11"/>
      <c r="CN943" s="11"/>
      <c r="CO943" s="11"/>
      <c r="CP943" s="11"/>
      <c r="CQ943" s="11"/>
      <c r="CR943" s="11"/>
      <c r="CS943" s="11"/>
      <c r="CT943" s="11"/>
      <c r="CU943" s="11"/>
      <c r="CV943" s="11"/>
      <c r="CW943" s="11"/>
      <c r="CX943" s="11"/>
      <c r="CY943" s="11"/>
      <c r="CZ943" s="11"/>
      <c r="DA943" s="11"/>
      <c r="DB943" s="11"/>
      <c r="DC943" s="11"/>
      <c r="DD943" s="11"/>
      <c r="DE943" s="11"/>
      <c r="DF943" s="11"/>
      <c r="DG943" s="11"/>
      <c r="DH943" s="11"/>
      <c r="DI943" s="11"/>
      <c r="DJ943" s="11"/>
      <c r="DK943" s="11"/>
    </row>
    <row r="944" spans="16:115" ht="15" customHeight="1" x14ac:dyDescent="0.25"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  <c r="BS944" s="11"/>
      <c r="BT944" s="11"/>
      <c r="BU944" s="11"/>
      <c r="BV944" s="11"/>
      <c r="BW944" s="11"/>
      <c r="BX944" s="11"/>
      <c r="BY944" s="11"/>
      <c r="BZ944" s="11"/>
      <c r="CA944" s="11"/>
      <c r="CB944" s="11"/>
      <c r="CC944" s="11"/>
      <c r="CD944" s="11"/>
      <c r="CI944" s="11"/>
      <c r="CJ944" s="11"/>
      <c r="CK944" s="11"/>
      <c r="CL944" s="11"/>
      <c r="CM944" s="11"/>
      <c r="CN944" s="11"/>
      <c r="CO944" s="11"/>
      <c r="CP944" s="11"/>
      <c r="CQ944" s="11"/>
      <c r="CR944" s="11"/>
      <c r="CS944" s="11"/>
      <c r="CT944" s="11"/>
      <c r="CU944" s="11"/>
      <c r="CV944" s="11"/>
      <c r="CW944" s="11"/>
      <c r="CX944" s="11"/>
      <c r="CY944" s="11"/>
      <c r="CZ944" s="11"/>
      <c r="DA944" s="11"/>
      <c r="DB944" s="11"/>
      <c r="DC944" s="11"/>
      <c r="DD944" s="11"/>
      <c r="DE944" s="11"/>
      <c r="DF944" s="11"/>
      <c r="DG944" s="11"/>
      <c r="DH944" s="11"/>
      <c r="DI944" s="11"/>
      <c r="DJ944" s="11"/>
      <c r="DK944" s="11"/>
    </row>
    <row r="945" spans="16:115" ht="15" customHeight="1" x14ac:dyDescent="0.25"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  <c r="BS945" s="11"/>
      <c r="BT945" s="11"/>
      <c r="BU945" s="11"/>
      <c r="BV945" s="11"/>
      <c r="BW945" s="11"/>
      <c r="BX945" s="11"/>
      <c r="BY945" s="11"/>
      <c r="BZ945" s="11"/>
      <c r="CA945" s="11"/>
      <c r="CB945" s="11"/>
      <c r="CC945" s="11"/>
      <c r="CD945" s="11"/>
      <c r="CI945" s="11"/>
      <c r="CJ945" s="11"/>
      <c r="CK945" s="11"/>
      <c r="CL945" s="11"/>
      <c r="CM945" s="11"/>
      <c r="CN945" s="11"/>
      <c r="CO945" s="11"/>
      <c r="CP945" s="11"/>
      <c r="CQ945" s="11"/>
      <c r="CR945" s="11"/>
      <c r="CS945" s="11"/>
      <c r="CT945" s="11"/>
      <c r="CU945" s="11"/>
      <c r="CV945" s="11"/>
      <c r="CW945" s="11"/>
      <c r="CX945" s="11"/>
      <c r="CY945" s="11"/>
      <c r="CZ945" s="11"/>
      <c r="DA945" s="11"/>
      <c r="DB945" s="11"/>
      <c r="DC945" s="11"/>
      <c r="DD945" s="11"/>
      <c r="DE945" s="11"/>
      <c r="DF945" s="11"/>
      <c r="DG945" s="11"/>
      <c r="DH945" s="11"/>
      <c r="DI945" s="11"/>
      <c r="DJ945" s="11"/>
      <c r="DK945" s="11"/>
    </row>
    <row r="946" spans="16:115" ht="15" customHeight="1" x14ac:dyDescent="0.25"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  <c r="BS946" s="11"/>
      <c r="BT946" s="11"/>
      <c r="BU946" s="11"/>
      <c r="BV946" s="11"/>
      <c r="BW946" s="11"/>
      <c r="BX946" s="11"/>
      <c r="BY946" s="11"/>
      <c r="BZ946" s="11"/>
      <c r="CA946" s="11"/>
      <c r="CB946" s="11"/>
      <c r="CC946" s="11"/>
      <c r="CD946" s="11"/>
      <c r="CI946" s="11"/>
      <c r="CJ946" s="11"/>
      <c r="CK946" s="11"/>
      <c r="CL946" s="11"/>
      <c r="CM946" s="11"/>
      <c r="CN946" s="11"/>
      <c r="CO946" s="11"/>
      <c r="CP946" s="11"/>
      <c r="CQ946" s="11"/>
      <c r="CR946" s="11"/>
      <c r="CS946" s="11"/>
      <c r="CT946" s="11"/>
      <c r="CU946" s="11"/>
      <c r="CV946" s="11"/>
      <c r="CW946" s="11"/>
      <c r="CX946" s="11"/>
      <c r="CY946" s="11"/>
      <c r="CZ946" s="11"/>
      <c r="DA946" s="11"/>
      <c r="DB946" s="11"/>
      <c r="DC946" s="11"/>
      <c r="DD946" s="11"/>
      <c r="DE946" s="11"/>
      <c r="DF946" s="11"/>
      <c r="DG946" s="11"/>
      <c r="DH946" s="11"/>
      <c r="DI946" s="11"/>
      <c r="DJ946" s="11"/>
      <c r="DK946" s="11"/>
    </row>
    <row r="947" spans="16:115" ht="15" customHeight="1" x14ac:dyDescent="0.25"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  <c r="BS947" s="11"/>
      <c r="BT947" s="11"/>
      <c r="BU947" s="11"/>
      <c r="BV947" s="11"/>
      <c r="BW947" s="11"/>
      <c r="BX947" s="11"/>
      <c r="BY947" s="11"/>
      <c r="BZ947" s="11"/>
      <c r="CA947" s="11"/>
      <c r="CB947" s="11"/>
      <c r="CC947" s="11"/>
      <c r="CD947" s="11"/>
      <c r="CI947" s="11"/>
      <c r="CJ947" s="11"/>
      <c r="CK947" s="11"/>
      <c r="CL947" s="11"/>
      <c r="CM947" s="11"/>
      <c r="CN947" s="11"/>
      <c r="CO947" s="11"/>
      <c r="CP947" s="11"/>
      <c r="CQ947" s="11"/>
      <c r="CR947" s="11"/>
      <c r="CS947" s="11"/>
      <c r="CT947" s="11"/>
      <c r="CU947" s="11"/>
      <c r="CV947" s="11"/>
      <c r="CW947" s="11"/>
      <c r="CX947" s="11"/>
      <c r="CY947" s="11"/>
      <c r="CZ947" s="11"/>
      <c r="DA947" s="11"/>
      <c r="DB947" s="11"/>
      <c r="DC947" s="11"/>
      <c r="DD947" s="11"/>
      <c r="DE947" s="11"/>
      <c r="DF947" s="11"/>
      <c r="DG947" s="11"/>
      <c r="DH947" s="11"/>
      <c r="DI947" s="11"/>
      <c r="DJ947" s="11"/>
      <c r="DK947" s="11"/>
    </row>
    <row r="948" spans="16:115" ht="15" customHeight="1" x14ac:dyDescent="0.25"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  <c r="BS948" s="11"/>
      <c r="BT948" s="11"/>
      <c r="BU948" s="11"/>
      <c r="BV948" s="11"/>
      <c r="BW948" s="11"/>
      <c r="BX948" s="11"/>
      <c r="BY948" s="11"/>
      <c r="BZ948" s="11"/>
      <c r="CA948" s="11"/>
      <c r="CB948" s="11"/>
      <c r="CC948" s="11"/>
      <c r="CD948" s="11"/>
      <c r="CI948" s="11"/>
      <c r="CJ948" s="11"/>
      <c r="CK948" s="11"/>
      <c r="CL948" s="11"/>
      <c r="CM948" s="11"/>
      <c r="CN948" s="11"/>
      <c r="CO948" s="11"/>
      <c r="CP948" s="11"/>
      <c r="CQ948" s="11"/>
      <c r="CR948" s="11"/>
      <c r="CS948" s="11"/>
      <c r="CT948" s="11"/>
      <c r="CU948" s="11"/>
      <c r="CV948" s="11"/>
      <c r="CW948" s="11"/>
      <c r="CX948" s="11"/>
      <c r="CY948" s="11"/>
      <c r="CZ948" s="11"/>
      <c r="DA948" s="11"/>
      <c r="DB948" s="11"/>
      <c r="DC948" s="11"/>
      <c r="DD948" s="11"/>
      <c r="DE948" s="11"/>
      <c r="DF948" s="11"/>
      <c r="DG948" s="11"/>
      <c r="DH948" s="11"/>
      <c r="DI948" s="11"/>
      <c r="DJ948" s="11"/>
      <c r="DK948" s="11"/>
    </row>
    <row r="949" spans="16:115" ht="15" customHeight="1" x14ac:dyDescent="0.25"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  <c r="BS949" s="11"/>
      <c r="BT949" s="11"/>
      <c r="BU949" s="11"/>
      <c r="BV949" s="11"/>
      <c r="BW949" s="11"/>
      <c r="BX949" s="11"/>
      <c r="BY949" s="11"/>
      <c r="BZ949" s="11"/>
      <c r="CA949" s="11"/>
      <c r="CB949" s="11"/>
      <c r="CC949" s="11"/>
      <c r="CD949" s="11"/>
      <c r="CI949" s="11"/>
      <c r="CJ949" s="11"/>
      <c r="CK949" s="11"/>
      <c r="CL949" s="11"/>
      <c r="CM949" s="11"/>
      <c r="CN949" s="11"/>
      <c r="CO949" s="11"/>
      <c r="CP949" s="11"/>
      <c r="CQ949" s="11"/>
      <c r="CR949" s="11"/>
      <c r="CS949" s="11"/>
      <c r="CT949" s="11"/>
      <c r="CU949" s="11"/>
      <c r="CV949" s="11"/>
      <c r="CW949" s="11"/>
      <c r="CX949" s="11"/>
      <c r="CY949" s="11"/>
      <c r="CZ949" s="11"/>
      <c r="DA949" s="11"/>
      <c r="DB949" s="11"/>
      <c r="DC949" s="11"/>
      <c r="DD949" s="11"/>
      <c r="DE949" s="11"/>
      <c r="DF949" s="11"/>
      <c r="DG949" s="11"/>
      <c r="DH949" s="11"/>
      <c r="DI949" s="11"/>
      <c r="DJ949" s="11"/>
      <c r="DK949" s="11"/>
    </row>
    <row r="950" spans="16:115" ht="15" customHeight="1" x14ac:dyDescent="0.25"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  <c r="BS950" s="11"/>
      <c r="BT950" s="11"/>
      <c r="BU950" s="11"/>
      <c r="BV950" s="11"/>
      <c r="BW950" s="11"/>
      <c r="BX950" s="11"/>
      <c r="BY950" s="11"/>
      <c r="BZ950" s="11"/>
      <c r="CA950" s="11"/>
      <c r="CB950" s="11"/>
      <c r="CC950" s="11"/>
      <c r="CD950" s="11"/>
      <c r="CI950" s="11"/>
      <c r="CJ950" s="11"/>
      <c r="CK950" s="11"/>
      <c r="CL950" s="11"/>
      <c r="CM950" s="11"/>
      <c r="CN950" s="11"/>
      <c r="CO950" s="11"/>
      <c r="CP950" s="11"/>
      <c r="CQ950" s="11"/>
      <c r="CR950" s="11"/>
      <c r="CS950" s="11"/>
      <c r="CT950" s="11"/>
      <c r="CU950" s="11"/>
      <c r="CV950" s="11"/>
      <c r="CW950" s="11"/>
      <c r="CX950" s="11"/>
      <c r="CY950" s="11"/>
      <c r="CZ950" s="11"/>
      <c r="DA950" s="11"/>
      <c r="DB950" s="11"/>
      <c r="DC950" s="11"/>
      <c r="DD950" s="11"/>
      <c r="DE950" s="11"/>
      <c r="DF950" s="11"/>
      <c r="DG950" s="11"/>
      <c r="DH950" s="11"/>
      <c r="DI950" s="11"/>
      <c r="DJ950" s="11"/>
      <c r="DK950" s="11"/>
    </row>
    <row r="951" spans="16:115" ht="15" customHeight="1" x14ac:dyDescent="0.25"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  <c r="BS951" s="11"/>
      <c r="BT951" s="11"/>
      <c r="BU951" s="11"/>
      <c r="BV951" s="11"/>
      <c r="BW951" s="11"/>
      <c r="BX951" s="11"/>
      <c r="BY951" s="11"/>
      <c r="BZ951" s="11"/>
      <c r="CA951" s="11"/>
      <c r="CB951" s="11"/>
      <c r="CC951" s="11"/>
      <c r="CD951" s="11"/>
      <c r="CI951" s="11"/>
      <c r="CJ951" s="11"/>
      <c r="CK951" s="11"/>
      <c r="CL951" s="11"/>
      <c r="CM951" s="11"/>
      <c r="CN951" s="11"/>
      <c r="CO951" s="11"/>
      <c r="CP951" s="11"/>
      <c r="CQ951" s="11"/>
      <c r="CR951" s="11"/>
      <c r="CS951" s="11"/>
      <c r="CT951" s="11"/>
      <c r="CU951" s="11"/>
      <c r="CV951" s="11"/>
      <c r="CW951" s="11"/>
      <c r="CX951" s="11"/>
      <c r="CY951" s="11"/>
      <c r="CZ951" s="11"/>
      <c r="DA951" s="11"/>
      <c r="DB951" s="11"/>
      <c r="DC951" s="11"/>
      <c r="DD951" s="11"/>
      <c r="DE951" s="11"/>
      <c r="DF951" s="11"/>
      <c r="DG951" s="11"/>
      <c r="DH951" s="11"/>
      <c r="DI951" s="11"/>
      <c r="DJ951" s="11"/>
      <c r="DK951" s="11"/>
    </row>
    <row r="952" spans="16:115" ht="15" customHeight="1" x14ac:dyDescent="0.25"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  <c r="BS952" s="11"/>
      <c r="BT952" s="11"/>
      <c r="BU952" s="11"/>
      <c r="BV952" s="11"/>
      <c r="BW952" s="11"/>
      <c r="BX952" s="11"/>
      <c r="BY952" s="11"/>
      <c r="BZ952" s="11"/>
      <c r="CA952" s="11"/>
      <c r="CB952" s="11"/>
      <c r="CC952" s="11"/>
      <c r="CD952" s="11"/>
      <c r="CI952" s="11"/>
      <c r="CJ952" s="11"/>
      <c r="CK952" s="11"/>
      <c r="CL952" s="11"/>
      <c r="CM952" s="11"/>
      <c r="CN952" s="11"/>
      <c r="CO952" s="11"/>
      <c r="CP952" s="11"/>
      <c r="CQ952" s="11"/>
      <c r="CR952" s="11"/>
      <c r="CS952" s="11"/>
      <c r="CT952" s="11"/>
      <c r="CU952" s="11"/>
      <c r="CV952" s="11"/>
      <c r="CW952" s="11"/>
      <c r="CX952" s="11"/>
      <c r="CY952" s="11"/>
      <c r="CZ952" s="11"/>
      <c r="DA952" s="11"/>
      <c r="DB952" s="11"/>
      <c r="DC952" s="11"/>
      <c r="DD952" s="11"/>
      <c r="DE952" s="11"/>
      <c r="DF952" s="11"/>
      <c r="DG952" s="11"/>
      <c r="DH952" s="11"/>
      <c r="DI952" s="11"/>
      <c r="DJ952" s="11"/>
      <c r="DK952" s="11"/>
    </row>
    <row r="953" spans="16:115" ht="15" customHeight="1" x14ac:dyDescent="0.25"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  <c r="BS953" s="11"/>
      <c r="BT953" s="11"/>
      <c r="BU953" s="11"/>
      <c r="BV953" s="11"/>
      <c r="BW953" s="11"/>
      <c r="BX953" s="11"/>
      <c r="BY953" s="11"/>
      <c r="BZ953" s="11"/>
      <c r="CA953" s="11"/>
      <c r="CB953" s="11"/>
      <c r="CC953" s="11"/>
      <c r="CD953" s="11"/>
      <c r="CI953" s="11"/>
      <c r="CJ953" s="11"/>
      <c r="CK953" s="11"/>
      <c r="CL953" s="11"/>
      <c r="CM953" s="11"/>
      <c r="CN953" s="11"/>
      <c r="CO953" s="11"/>
      <c r="CP953" s="11"/>
      <c r="CQ953" s="11"/>
      <c r="CR953" s="11"/>
      <c r="CS953" s="11"/>
      <c r="CT953" s="11"/>
      <c r="CU953" s="11"/>
      <c r="CV953" s="11"/>
      <c r="CW953" s="11"/>
      <c r="CX953" s="11"/>
      <c r="CY953" s="11"/>
      <c r="CZ953" s="11"/>
      <c r="DA953" s="11"/>
      <c r="DB953" s="11"/>
      <c r="DC953" s="11"/>
      <c r="DD953" s="11"/>
      <c r="DE953" s="11"/>
      <c r="DF953" s="11"/>
      <c r="DG953" s="11"/>
      <c r="DH953" s="11"/>
      <c r="DI953" s="11"/>
      <c r="DJ953" s="11"/>
      <c r="DK953" s="11"/>
    </row>
    <row r="954" spans="16:115" ht="15" customHeight="1" x14ac:dyDescent="0.25"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  <c r="BS954" s="11"/>
      <c r="BT954" s="11"/>
      <c r="BU954" s="11"/>
      <c r="BV954" s="11"/>
      <c r="BW954" s="11"/>
      <c r="BX954" s="11"/>
      <c r="BY954" s="11"/>
      <c r="BZ954" s="11"/>
      <c r="CA954" s="11"/>
      <c r="CB954" s="11"/>
      <c r="CC954" s="11"/>
      <c r="CD954" s="11"/>
      <c r="CI954" s="11"/>
      <c r="CJ954" s="11"/>
      <c r="CK954" s="11"/>
      <c r="CL954" s="11"/>
      <c r="CM954" s="11"/>
      <c r="CN954" s="11"/>
      <c r="CO954" s="11"/>
      <c r="CP954" s="11"/>
      <c r="CQ954" s="11"/>
      <c r="CR954" s="11"/>
      <c r="CS954" s="11"/>
      <c r="CT954" s="11"/>
      <c r="CU954" s="11"/>
      <c r="CV954" s="11"/>
      <c r="CW954" s="11"/>
      <c r="CX954" s="11"/>
      <c r="CY954" s="11"/>
      <c r="CZ954" s="11"/>
      <c r="DA954" s="11"/>
      <c r="DB954" s="11"/>
      <c r="DC954" s="11"/>
      <c r="DD954" s="11"/>
      <c r="DE954" s="11"/>
      <c r="DF954" s="11"/>
      <c r="DG954" s="11"/>
      <c r="DH954" s="11"/>
      <c r="DI954" s="11"/>
      <c r="DJ954" s="11"/>
      <c r="DK954" s="11"/>
    </row>
    <row r="955" spans="16:115" ht="15" customHeight="1" x14ac:dyDescent="0.25"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  <c r="BS955" s="11"/>
      <c r="BT955" s="11"/>
      <c r="BU955" s="11"/>
      <c r="BV955" s="11"/>
      <c r="BW955" s="11"/>
      <c r="BX955" s="11"/>
      <c r="BY955" s="11"/>
      <c r="BZ955" s="11"/>
      <c r="CA955" s="11"/>
      <c r="CB955" s="11"/>
      <c r="CC955" s="11"/>
      <c r="CD955" s="11"/>
      <c r="CI955" s="11"/>
      <c r="CJ955" s="11"/>
      <c r="CK955" s="11"/>
      <c r="CL955" s="11"/>
      <c r="CM955" s="11"/>
      <c r="CN955" s="11"/>
      <c r="CO955" s="11"/>
      <c r="CP955" s="11"/>
      <c r="CQ955" s="11"/>
      <c r="CR955" s="11"/>
      <c r="CS955" s="11"/>
      <c r="CT955" s="11"/>
      <c r="CU955" s="11"/>
      <c r="CV955" s="11"/>
      <c r="CW955" s="11"/>
      <c r="CX955" s="11"/>
      <c r="CY955" s="11"/>
      <c r="CZ955" s="11"/>
      <c r="DA955" s="11"/>
      <c r="DB955" s="11"/>
      <c r="DC955" s="11"/>
      <c r="DD955" s="11"/>
      <c r="DE955" s="11"/>
      <c r="DF955" s="11"/>
      <c r="DG955" s="11"/>
      <c r="DH955" s="11"/>
      <c r="DI955" s="11"/>
      <c r="DJ955" s="11"/>
      <c r="DK955" s="11"/>
    </row>
    <row r="956" spans="16:115" ht="15" customHeight="1" x14ac:dyDescent="0.25"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  <c r="BS956" s="11"/>
      <c r="BT956" s="11"/>
      <c r="BU956" s="11"/>
      <c r="BV956" s="11"/>
      <c r="BW956" s="11"/>
      <c r="BX956" s="11"/>
      <c r="BY956" s="11"/>
      <c r="BZ956" s="11"/>
      <c r="CA956" s="11"/>
      <c r="CB956" s="11"/>
      <c r="CC956" s="11"/>
      <c r="CD956" s="11"/>
      <c r="CI956" s="11"/>
      <c r="CJ956" s="11"/>
      <c r="CK956" s="11"/>
      <c r="CL956" s="11"/>
      <c r="CM956" s="11"/>
      <c r="CN956" s="11"/>
      <c r="CO956" s="11"/>
      <c r="CP956" s="11"/>
      <c r="CQ956" s="11"/>
      <c r="CR956" s="11"/>
      <c r="CS956" s="11"/>
      <c r="CT956" s="11"/>
      <c r="CU956" s="11"/>
      <c r="CV956" s="11"/>
      <c r="CW956" s="11"/>
      <c r="CX956" s="11"/>
      <c r="CY956" s="11"/>
      <c r="CZ956" s="11"/>
      <c r="DA956" s="11"/>
      <c r="DB956" s="11"/>
      <c r="DC956" s="11"/>
      <c r="DD956" s="11"/>
      <c r="DE956" s="11"/>
      <c r="DF956" s="11"/>
      <c r="DG956" s="11"/>
      <c r="DH956" s="11"/>
      <c r="DI956" s="11"/>
      <c r="DJ956" s="11"/>
      <c r="DK956" s="11"/>
    </row>
    <row r="957" spans="16:115" ht="15" customHeight="1" x14ac:dyDescent="0.25"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  <c r="BS957" s="11"/>
      <c r="BT957" s="11"/>
      <c r="BU957" s="11"/>
      <c r="BV957" s="11"/>
      <c r="BW957" s="11"/>
      <c r="BX957" s="11"/>
      <c r="BY957" s="11"/>
      <c r="BZ957" s="11"/>
      <c r="CA957" s="11"/>
      <c r="CB957" s="11"/>
      <c r="CC957" s="11"/>
      <c r="CD957" s="11"/>
      <c r="CI957" s="11"/>
      <c r="CJ957" s="11"/>
      <c r="CK957" s="11"/>
      <c r="CL957" s="11"/>
      <c r="CM957" s="11"/>
      <c r="CN957" s="11"/>
      <c r="CO957" s="11"/>
      <c r="CP957" s="11"/>
      <c r="CQ957" s="11"/>
      <c r="CR957" s="11"/>
      <c r="CS957" s="11"/>
      <c r="CT957" s="11"/>
      <c r="CU957" s="11"/>
      <c r="CV957" s="11"/>
      <c r="CW957" s="11"/>
      <c r="CX957" s="11"/>
      <c r="CY957" s="11"/>
      <c r="CZ957" s="11"/>
      <c r="DA957" s="11"/>
      <c r="DB957" s="11"/>
      <c r="DC957" s="11"/>
      <c r="DD957" s="11"/>
      <c r="DE957" s="11"/>
      <c r="DF957" s="11"/>
      <c r="DG957" s="11"/>
      <c r="DH957" s="11"/>
      <c r="DI957" s="11"/>
      <c r="DJ957" s="11"/>
      <c r="DK957" s="11"/>
    </row>
    <row r="958" spans="16:115" ht="15" customHeight="1" x14ac:dyDescent="0.25"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  <c r="BS958" s="11"/>
      <c r="BT958" s="11"/>
      <c r="BU958" s="11"/>
      <c r="BV958" s="11"/>
      <c r="BW958" s="11"/>
      <c r="BX958" s="11"/>
      <c r="BY958" s="11"/>
      <c r="BZ958" s="11"/>
      <c r="CA958" s="11"/>
      <c r="CB958" s="11"/>
      <c r="CC958" s="11"/>
      <c r="CD958" s="11"/>
      <c r="CI958" s="11"/>
      <c r="CJ958" s="11"/>
      <c r="CK958" s="11"/>
      <c r="CL958" s="11"/>
      <c r="CM958" s="11"/>
      <c r="CN958" s="11"/>
      <c r="CO958" s="11"/>
      <c r="CP958" s="11"/>
      <c r="CQ958" s="11"/>
      <c r="CR958" s="11"/>
      <c r="CS958" s="11"/>
      <c r="CT958" s="11"/>
      <c r="CU958" s="11"/>
      <c r="CV958" s="11"/>
      <c r="CW958" s="11"/>
      <c r="CX958" s="11"/>
      <c r="CY958" s="11"/>
      <c r="CZ958" s="11"/>
      <c r="DA958" s="11"/>
      <c r="DB958" s="11"/>
      <c r="DC958" s="11"/>
      <c r="DD958" s="11"/>
      <c r="DE958" s="11"/>
      <c r="DF958" s="11"/>
      <c r="DG958" s="11"/>
      <c r="DH958" s="11"/>
      <c r="DI958" s="11"/>
      <c r="DJ958" s="11"/>
      <c r="DK958" s="11"/>
    </row>
    <row r="959" spans="16:115" ht="15" customHeight="1" x14ac:dyDescent="0.25"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  <c r="BS959" s="11"/>
      <c r="BT959" s="11"/>
      <c r="BU959" s="11"/>
      <c r="BV959" s="11"/>
      <c r="BW959" s="11"/>
      <c r="BX959" s="11"/>
      <c r="BY959" s="11"/>
      <c r="BZ959" s="11"/>
      <c r="CA959" s="11"/>
      <c r="CB959" s="11"/>
      <c r="CC959" s="11"/>
      <c r="CD959" s="11"/>
      <c r="CI959" s="11"/>
      <c r="CJ959" s="11"/>
      <c r="CK959" s="11"/>
      <c r="CL959" s="11"/>
      <c r="CM959" s="11"/>
      <c r="CN959" s="11"/>
      <c r="CO959" s="11"/>
      <c r="CP959" s="11"/>
      <c r="CQ959" s="11"/>
      <c r="CR959" s="11"/>
      <c r="CS959" s="11"/>
      <c r="CT959" s="11"/>
      <c r="CU959" s="11"/>
      <c r="CV959" s="11"/>
      <c r="CW959" s="11"/>
      <c r="CX959" s="11"/>
      <c r="CY959" s="11"/>
      <c r="CZ959" s="11"/>
      <c r="DA959" s="11"/>
      <c r="DB959" s="11"/>
      <c r="DC959" s="11"/>
      <c r="DD959" s="11"/>
      <c r="DE959" s="11"/>
      <c r="DF959" s="11"/>
      <c r="DG959" s="11"/>
      <c r="DH959" s="11"/>
      <c r="DI959" s="11"/>
      <c r="DJ959" s="11"/>
      <c r="DK959" s="11"/>
    </row>
    <row r="960" spans="16:115" ht="15" customHeight="1" x14ac:dyDescent="0.25"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  <c r="BS960" s="11"/>
      <c r="BT960" s="11"/>
      <c r="BU960" s="11"/>
      <c r="BV960" s="11"/>
      <c r="BW960" s="11"/>
      <c r="BX960" s="11"/>
      <c r="BY960" s="11"/>
      <c r="BZ960" s="11"/>
      <c r="CA960" s="11"/>
      <c r="CB960" s="11"/>
      <c r="CC960" s="11"/>
      <c r="CD960" s="11"/>
      <c r="CI960" s="11"/>
      <c r="CJ960" s="11"/>
      <c r="CK960" s="11"/>
      <c r="CL960" s="11"/>
      <c r="CM960" s="11"/>
      <c r="CN960" s="11"/>
      <c r="CO960" s="11"/>
      <c r="CP960" s="11"/>
      <c r="CQ960" s="11"/>
      <c r="CR960" s="11"/>
      <c r="CS960" s="11"/>
      <c r="CT960" s="11"/>
      <c r="CU960" s="11"/>
      <c r="CV960" s="11"/>
      <c r="CW960" s="11"/>
      <c r="CX960" s="11"/>
      <c r="CY960" s="11"/>
      <c r="CZ960" s="11"/>
      <c r="DA960" s="11"/>
      <c r="DB960" s="11"/>
      <c r="DC960" s="11"/>
      <c r="DD960" s="11"/>
      <c r="DE960" s="11"/>
      <c r="DF960" s="11"/>
      <c r="DG960" s="11"/>
      <c r="DH960" s="11"/>
      <c r="DI960" s="11"/>
      <c r="DJ960" s="11"/>
      <c r="DK960" s="11"/>
    </row>
    <row r="961" spans="16:115" ht="15" customHeight="1" x14ac:dyDescent="0.25"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1"/>
      <c r="CB961" s="11"/>
      <c r="CC961" s="11"/>
      <c r="CD961" s="11"/>
      <c r="CI961" s="11"/>
      <c r="CJ961" s="11"/>
      <c r="CK961" s="11"/>
      <c r="CL961" s="11"/>
      <c r="CM961" s="11"/>
      <c r="CN961" s="11"/>
      <c r="CO961" s="11"/>
      <c r="CP961" s="11"/>
      <c r="CQ961" s="11"/>
      <c r="CR961" s="11"/>
      <c r="CS961" s="11"/>
      <c r="CT961" s="11"/>
      <c r="CU961" s="11"/>
      <c r="CV961" s="11"/>
      <c r="CW961" s="11"/>
      <c r="CX961" s="11"/>
      <c r="CY961" s="11"/>
      <c r="CZ961" s="11"/>
      <c r="DA961" s="11"/>
      <c r="DB961" s="11"/>
      <c r="DC961" s="11"/>
      <c r="DD961" s="11"/>
      <c r="DE961" s="11"/>
      <c r="DF961" s="11"/>
      <c r="DG961" s="11"/>
      <c r="DH961" s="11"/>
      <c r="DI961" s="11"/>
      <c r="DJ961" s="11"/>
      <c r="DK961" s="11"/>
    </row>
    <row r="962" spans="16:115" ht="15" customHeight="1" x14ac:dyDescent="0.25"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  <c r="BS962" s="11"/>
      <c r="BT962" s="11"/>
      <c r="BU962" s="11"/>
      <c r="BV962" s="11"/>
      <c r="BW962" s="11"/>
      <c r="BX962" s="11"/>
      <c r="BY962" s="11"/>
      <c r="BZ962" s="11"/>
      <c r="CA962" s="11"/>
      <c r="CB962" s="11"/>
      <c r="CC962" s="11"/>
      <c r="CD962" s="11"/>
      <c r="CI962" s="11"/>
      <c r="CJ962" s="11"/>
      <c r="CK962" s="11"/>
      <c r="CL962" s="11"/>
      <c r="CM962" s="11"/>
      <c r="CN962" s="11"/>
      <c r="CO962" s="11"/>
      <c r="CP962" s="11"/>
      <c r="CQ962" s="11"/>
      <c r="CR962" s="11"/>
      <c r="CS962" s="11"/>
      <c r="CT962" s="11"/>
      <c r="CU962" s="11"/>
      <c r="CV962" s="11"/>
      <c r="CW962" s="11"/>
      <c r="CX962" s="11"/>
      <c r="CY962" s="11"/>
      <c r="CZ962" s="11"/>
      <c r="DA962" s="11"/>
      <c r="DB962" s="11"/>
      <c r="DC962" s="11"/>
      <c r="DD962" s="11"/>
      <c r="DE962" s="11"/>
      <c r="DF962" s="11"/>
      <c r="DG962" s="11"/>
      <c r="DH962" s="11"/>
      <c r="DI962" s="11"/>
      <c r="DJ962" s="11"/>
      <c r="DK962" s="11"/>
    </row>
    <row r="963" spans="16:115" ht="15" customHeight="1" x14ac:dyDescent="0.25"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  <c r="BS963" s="11"/>
      <c r="BT963" s="11"/>
      <c r="BU963" s="11"/>
      <c r="BV963" s="11"/>
      <c r="BW963" s="11"/>
      <c r="BX963" s="11"/>
      <c r="BY963" s="11"/>
      <c r="BZ963" s="11"/>
      <c r="CA963" s="11"/>
      <c r="CB963" s="11"/>
      <c r="CC963" s="11"/>
      <c r="CD963" s="11"/>
      <c r="CI963" s="11"/>
      <c r="CJ963" s="11"/>
      <c r="CK963" s="11"/>
      <c r="CL963" s="11"/>
      <c r="CM963" s="11"/>
      <c r="CN963" s="11"/>
      <c r="CO963" s="11"/>
      <c r="CP963" s="11"/>
      <c r="CQ963" s="11"/>
      <c r="CR963" s="11"/>
      <c r="CS963" s="11"/>
      <c r="CT963" s="11"/>
      <c r="CU963" s="11"/>
      <c r="CV963" s="11"/>
      <c r="CW963" s="11"/>
      <c r="CX963" s="11"/>
      <c r="CY963" s="11"/>
      <c r="CZ963" s="11"/>
      <c r="DA963" s="11"/>
      <c r="DB963" s="11"/>
      <c r="DC963" s="11"/>
      <c r="DD963" s="11"/>
      <c r="DE963" s="11"/>
      <c r="DF963" s="11"/>
      <c r="DG963" s="11"/>
      <c r="DH963" s="11"/>
      <c r="DI963" s="11"/>
      <c r="DJ963" s="11"/>
      <c r="DK963" s="11"/>
    </row>
    <row r="964" spans="16:115" ht="15" customHeight="1" x14ac:dyDescent="0.25"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  <c r="BS964" s="11"/>
      <c r="BT964" s="11"/>
      <c r="BU964" s="11"/>
      <c r="BV964" s="11"/>
      <c r="BW964" s="11"/>
      <c r="BX964" s="11"/>
      <c r="BY964" s="11"/>
      <c r="BZ964" s="11"/>
      <c r="CA964" s="11"/>
      <c r="CB964" s="11"/>
      <c r="CC964" s="11"/>
      <c r="CD964" s="11"/>
      <c r="CI964" s="11"/>
      <c r="CJ964" s="11"/>
      <c r="CK964" s="11"/>
      <c r="CL964" s="11"/>
      <c r="CM964" s="11"/>
      <c r="CN964" s="11"/>
      <c r="CO964" s="11"/>
      <c r="CP964" s="11"/>
      <c r="CQ964" s="11"/>
      <c r="CR964" s="11"/>
      <c r="CS964" s="11"/>
      <c r="CT964" s="11"/>
      <c r="CU964" s="11"/>
      <c r="CV964" s="11"/>
      <c r="CW964" s="11"/>
      <c r="CX964" s="11"/>
      <c r="CY964" s="11"/>
      <c r="CZ964" s="11"/>
      <c r="DA964" s="11"/>
      <c r="DB964" s="11"/>
      <c r="DC964" s="11"/>
      <c r="DD964" s="11"/>
      <c r="DE964" s="11"/>
      <c r="DF964" s="11"/>
      <c r="DG964" s="11"/>
      <c r="DH964" s="11"/>
      <c r="DI964" s="11"/>
      <c r="DJ964" s="11"/>
      <c r="DK964" s="11"/>
    </row>
    <row r="965" spans="16:115" ht="15" customHeight="1" x14ac:dyDescent="0.25"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  <c r="BS965" s="11"/>
      <c r="BT965" s="11"/>
      <c r="BU965" s="11"/>
      <c r="BV965" s="11"/>
      <c r="BW965" s="11"/>
      <c r="BX965" s="11"/>
      <c r="BY965" s="11"/>
      <c r="BZ965" s="11"/>
      <c r="CA965" s="11"/>
      <c r="CB965" s="11"/>
      <c r="CC965" s="11"/>
      <c r="CD965" s="11"/>
      <c r="CI965" s="11"/>
      <c r="CJ965" s="11"/>
      <c r="CK965" s="11"/>
      <c r="CL965" s="11"/>
      <c r="CM965" s="11"/>
      <c r="CN965" s="11"/>
      <c r="CO965" s="11"/>
      <c r="CP965" s="11"/>
      <c r="CQ965" s="11"/>
      <c r="CR965" s="11"/>
      <c r="CS965" s="11"/>
      <c r="CT965" s="11"/>
      <c r="CU965" s="11"/>
      <c r="CV965" s="11"/>
      <c r="CW965" s="11"/>
      <c r="CX965" s="11"/>
      <c r="CY965" s="11"/>
      <c r="CZ965" s="11"/>
      <c r="DA965" s="11"/>
      <c r="DB965" s="11"/>
      <c r="DC965" s="11"/>
      <c r="DD965" s="11"/>
      <c r="DE965" s="11"/>
      <c r="DF965" s="11"/>
      <c r="DG965" s="11"/>
      <c r="DH965" s="11"/>
      <c r="DI965" s="11"/>
      <c r="DJ965" s="11"/>
      <c r="DK965" s="11"/>
    </row>
    <row r="966" spans="16:115" ht="15" customHeight="1" x14ac:dyDescent="0.25"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  <c r="BS966" s="11"/>
      <c r="BT966" s="11"/>
      <c r="BU966" s="11"/>
      <c r="BV966" s="11"/>
      <c r="BW966" s="11"/>
      <c r="BX966" s="11"/>
      <c r="BY966" s="11"/>
      <c r="BZ966" s="11"/>
      <c r="CA966" s="11"/>
      <c r="CB966" s="11"/>
      <c r="CC966" s="11"/>
      <c r="CD966" s="11"/>
      <c r="CI966" s="11"/>
      <c r="CJ966" s="11"/>
      <c r="CK966" s="11"/>
      <c r="CL966" s="11"/>
      <c r="CM966" s="11"/>
      <c r="CN966" s="11"/>
      <c r="CO966" s="11"/>
      <c r="CP966" s="11"/>
      <c r="CQ966" s="11"/>
      <c r="CR966" s="11"/>
      <c r="CS966" s="11"/>
      <c r="CT966" s="11"/>
      <c r="CU966" s="11"/>
      <c r="CV966" s="11"/>
      <c r="CW966" s="11"/>
      <c r="CX966" s="11"/>
      <c r="CY966" s="11"/>
      <c r="CZ966" s="11"/>
      <c r="DA966" s="11"/>
      <c r="DB966" s="11"/>
      <c r="DC966" s="11"/>
      <c r="DD966" s="11"/>
      <c r="DE966" s="11"/>
      <c r="DF966" s="11"/>
      <c r="DG966" s="11"/>
      <c r="DH966" s="11"/>
      <c r="DI966" s="11"/>
      <c r="DJ966" s="11"/>
      <c r="DK966" s="11"/>
    </row>
    <row r="967" spans="16:115" ht="15" customHeight="1" x14ac:dyDescent="0.25"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  <c r="BS967" s="11"/>
      <c r="BT967" s="11"/>
      <c r="BU967" s="11"/>
      <c r="BV967" s="11"/>
      <c r="BW967" s="11"/>
      <c r="BX967" s="11"/>
      <c r="BY967" s="11"/>
      <c r="BZ967" s="11"/>
      <c r="CA967" s="11"/>
      <c r="CB967" s="11"/>
      <c r="CC967" s="11"/>
      <c r="CD967" s="11"/>
      <c r="CI967" s="11"/>
      <c r="CJ967" s="11"/>
      <c r="CK967" s="11"/>
      <c r="CL967" s="11"/>
      <c r="CM967" s="11"/>
      <c r="CN967" s="11"/>
      <c r="CO967" s="11"/>
      <c r="CP967" s="11"/>
      <c r="CQ967" s="11"/>
      <c r="CR967" s="11"/>
      <c r="CS967" s="11"/>
      <c r="CT967" s="11"/>
      <c r="CU967" s="11"/>
      <c r="CV967" s="11"/>
      <c r="CW967" s="11"/>
      <c r="CX967" s="11"/>
      <c r="CY967" s="11"/>
      <c r="CZ967" s="11"/>
      <c r="DA967" s="11"/>
      <c r="DB967" s="11"/>
      <c r="DC967" s="11"/>
      <c r="DD967" s="11"/>
      <c r="DE967" s="11"/>
      <c r="DF967" s="11"/>
      <c r="DG967" s="11"/>
      <c r="DH967" s="11"/>
      <c r="DI967" s="11"/>
      <c r="DJ967" s="11"/>
      <c r="DK967" s="11"/>
    </row>
    <row r="968" spans="16:115" ht="15" customHeight="1" x14ac:dyDescent="0.25"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  <c r="BS968" s="11"/>
      <c r="BT968" s="11"/>
      <c r="BU968" s="11"/>
      <c r="BV968" s="11"/>
      <c r="BW968" s="11"/>
      <c r="BX968" s="11"/>
      <c r="BY968" s="11"/>
      <c r="BZ968" s="11"/>
      <c r="CA968" s="11"/>
      <c r="CB968" s="11"/>
      <c r="CC968" s="11"/>
      <c r="CD968" s="11"/>
      <c r="CI968" s="11"/>
      <c r="CJ968" s="11"/>
      <c r="CK968" s="11"/>
      <c r="CL968" s="11"/>
      <c r="CM968" s="11"/>
      <c r="CN968" s="11"/>
      <c r="CO968" s="11"/>
      <c r="CP968" s="11"/>
      <c r="CQ968" s="11"/>
      <c r="CR968" s="11"/>
      <c r="CS968" s="11"/>
      <c r="CT968" s="11"/>
      <c r="CU968" s="11"/>
      <c r="CV968" s="11"/>
      <c r="CW968" s="11"/>
      <c r="CX968" s="11"/>
      <c r="CY968" s="11"/>
      <c r="CZ968" s="11"/>
      <c r="DA968" s="11"/>
      <c r="DB968" s="11"/>
      <c r="DC968" s="11"/>
      <c r="DD968" s="11"/>
      <c r="DE968" s="11"/>
      <c r="DF968" s="11"/>
      <c r="DG968" s="11"/>
      <c r="DH968" s="11"/>
      <c r="DI968" s="11"/>
      <c r="DJ968" s="11"/>
      <c r="DK968" s="11"/>
    </row>
    <row r="969" spans="16:115" ht="15" customHeight="1" x14ac:dyDescent="0.25"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  <c r="BS969" s="11"/>
      <c r="BT969" s="11"/>
      <c r="BU969" s="11"/>
      <c r="BV969" s="11"/>
      <c r="BW969" s="11"/>
      <c r="BX969" s="11"/>
      <c r="BY969" s="11"/>
      <c r="BZ969" s="11"/>
      <c r="CA969" s="11"/>
      <c r="CB969" s="11"/>
      <c r="CC969" s="11"/>
      <c r="CD969" s="11"/>
      <c r="CI969" s="11"/>
      <c r="CJ969" s="11"/>
      <c r="CK969" s="11"/>
      <c r="CL969" s="11"/>
      <c r="CM969" s="11"/>
      <c r="CN969" s="11"/>
      <c r="CO969" s="11"/>
      <c r="CP969" s="11"/>
      <c r="CQ969" s="11"/>
      <c r="CR969" s="11"/>
      <c r="CS969" s="11"/>
      <c r="CT969" s="11"/>
      <c r="CU969" s="11"/>
      <c r="CV969" s="11"/>
      <c r="CW969" s="11"/>
      <c r="CX969" s="11"/>
      <c r="CY969" s="11"/>
      <c r="CZ969" s="11"/>
      <c r="DA969" s="11"/>
      <c r="DB969" s="11"/>
      <c r="DC969" s="11"/>
      <c r="DD969" s="11"/>
      <c r="DE969" s="11"/>
      <c r="DF969" s="11"/>
      <c r="DG969" s="11"/>
      <c r="DH969" s="11"/>
      <c r="DI969" s="11"/>
      <c r="DJ969" s="11"/>
      <c r="DK969" s="11"/>
    </row>
    <row r="970" spans="16:115" ht="15" customHeight="1" x14ac:dyDescent="0.25"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  <c r="BS970" s="11"/>
      <c r="BT970" s="11"/>
      <c r="BU970" s="11"/>
      <c r="BV970" s="11"/>
      <c r="BW970" s="11"/>
      <c r="BX970" s="11"/>
      <c r="BY970" s="11"/>
      <c r="BZ970" s="11"/>
      <c r="CA970" s="11"/>
      <c r="CB970" s="11"/>
      <c r="CC970" s="11"/>
      <c r="CD970" s="11"/>
      <c r="CI970" s="11"/>
      <c r="CJ970" s="11"/>
      <c r="CK970" s="11"/>
      <c r="CL970" s="11"/>
      <c r="CM970" s="11"/>
      <c r="CN970" s="11"/>
      <c r="CO970" s="11"/>
      <c r="CP970" s="11"/>
      <c r="CQ970" s="11"/>
      <c r="CR970" s="11"/>
      <c r="CS970" s="11"/>
      <c r="CT970" s="11"/>
      <c r="CU970" s="11"/>
      <c r="CV970" s="11"/>
      <c r="CW970" s="11"/>
      <c r="CX970" s="11"/>
      <c r="CY970" s="11"/>
      <c r="CZ970" s="11"/>
      <c r="DA970" s="11"/>
      <c r="DB970" s="11"/>
      <c r="DC970" s="11"/>
      <c r="DD970" s="11"/>
      <c r="DE970" s="11"/>
      <c r="DF970" s="11"/>
      <c r="DG970" s="11"/>
      <c r="DH970" s="11"/>
      <c r="DI970" s="11"/>
      <c r="DJ970" s="11"/>
      <c r="DK970" s="11"/>
    </row>
    <row r="971" spans="16:115" ht="15" customHeight="1" x14ac:dyDescent="0.25"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  <c r="BS971" s="11"/>
      <c r="BT971" s="11"/>
      <c r="BU971" s="11"/>
      <c r="BV971" s="11"/>
      <c r="BW971" s="11"/>
      <c r="BX971" s="11"/>
      <c r="BY971" s="11"/>
      <c r="BZ971" s="11"/>
      <c r="CA971" s="11"/>
      <c r="CB971" s="11"/>
      <c r="CC971" s="11"/>
      <c r="CD971" s="11"/>
      <c r="CI971" s="11"/>
      <c r="CJ971" s="11"/>
      <c r="CK971" s="11"/>
      <c r="CL971" s="11"/>
      <c r="CM971" s="11"/>
      <c r="CN971" s="11"/>
      <c r="CO971" s="11"/>
      <c r="CP971" s="11"/>
      <c r="CQ971" s="11"/>
      <c r="CR971" s="11"/>
      <c r="CS971" s="11"/>
      <c r="CT971" s="11"/>
      <c r="CU971" s="11"/>
      <c r="CV971" s="11"/>
      <c r="CW971" s="11"/>
      <c r="CX971" s="11"/>
      <c r="CY971" s="11"/>
      <c r="CZ971" s="11"/>
      <c r="DA971" s="11"/>
      <c r="DB971" s="11"/>
      <c r="DC971" s="11"/>
      <c r="DD971" s="11"/>
      <c r="DE971" s="11"/>
      <c r="DF971" s="11"/>
      <c r="DG971" s="11"/>
      <c r="DH971" s="11"/>
      <c r="DI971" s="11"/>
      <c r="DJ971" s="11"/>
      <c r="DK971" s="11"/>
    </row>
    <row r="972" spans="16:115" ht="15" customHeight="1" x14ac:dyDescent="0.25"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  <c r="BS972" s="11"/>
      <c r="BT972" s="11"/>
      <c r="BU972" s="11"/>
      <c r="BV972" s="11"/>
      <c r="BW972" s="11"/>
      <c r="BX972" s="11"/>
      <c r="BY972" s="11"/>
      <c r="BZ972" s="11"/>
      <c r="CA972" s="11"/>
      <c r="CB972" s="11"/>
      <c r="CC972" s="11"/>
      <c r="CD972" s="11"/>
      <c r="CI972" s="11"/>
      <c r="CJ972" s="11"/>
      <c r="CK972" s="11"/>
      <c r="CL972" s="11"/>
      <c r="CM972" s="11"/>
      <c r="CN972" s="11"/>
      <c r="CO972" s="11"/>
      <c r="CP972" s="11"/>
      <c r="CQ972" s="11"/>
      <c r="CR972" s="11"/>
      <c r="CS972" s="11"/>
      <c r="CT972" s="11"/>
      <c r="CU972" s="11"/>
      <c r="CV972" s="11"/>
      <c r="CW972" s="11"/>
      <c r="CX972" s="11"/>
      <c r="CY972" s="11"/>
      <c r="CZ972" s="11"/>
      <c r="DA972" s="11"/>
      <c r="DB972" s="11"/>
      <c r="DC972" s="11"/>
      <c r="DD972" s="11"/>
      <c r="DE972" s="11"/>
      <c r="DF972" s="11"/>
      <c r="DG972" s="11"/>
      <c r="DH972" s="11"/>
      <c r="DI972" s="11"/>
      <c r="DJ972" s="11"/>
      <c r="DK972" s="11"/>
    </row>
    <row r="973" spans="16:115" ht="15" customHeight="1" x14ac:dyDescent="0.25"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11"/>
      <c r="BX973" s="11"/>
      <c r="BY973" s="11"/>
      <c r="BZ973" s="11"/>
      <c r="CA973" s="11"/>
      <c r="CB973" s="11"/>
      <c r="CC973" s="11"/>
      <c r="CD973" s="11"/>
      <c r="CI973" s="11"/>
      <c r="CJ973" s="11"/>
      <c r="CK973" s="11"/>
      <c r="CL973" s="11"/>
      <c r="CM973" s="11"/>
      <c r="CN973" s="11"/>
      <c r="CO973" s="11"/>
      <c r="CP973" s="11"/>
      <c r="CQ973" s="11"/>
      <c r="CR973" s="11"/>
      <c r="CS973" s="11"/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11"/>
      <c r="DJ973" s="11"/>
      <c r="DK973" s="11"/>
    </row>
    <row r="974" spans="16:115" ht="15" customHeight="1" x14ac:dyDescent="0.25"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  <c r="BS974" s="11"/>
      <c r="BT974" s="11"/>
      <c r="BU974" s="11"/>
      <c r="BV974" s="11"/>
      <c r="BW974" s="11"/>
      <c r="BX974" s="11"/>
      <c r="BY974" s="11"/>
      <c r="BZ974" s="11"/>
      <c r="CA974" s="11"/>
      <c r="CB974" s="11"/>
      <c r="CC974" s="11"/>
      <c r="CD974" s="11"/>
      <c r="CI974" s="11"/>
      <c r="CJ974" s="11"/>
      <c r="CK974" s="11"/>
      <c r="CL974" s="11"/>
      <c r="CM974" s="11"/>
      <c r="CN974" s="11"/>
      <c r="CO974" s="11"/>
      <c r="CP974" s="11"/>
      <c r="CQ974" s="11"/>
      <c r="CR974" s="11"/>
      <c r="CS974" s="11"/>
      <c r="CT974" s="11"/>
      <c r="CU974" s="11"/>
      <c r="CV974" s="11"/>
      <c r="CW974" s="11"/>
      <c r="CX974" s="11"/>
      <c r="CY974" s="11"/>
      <c r="CZ974" s="11"/>
      <c r="DA974" s="11"/>
      <c r="DB974" s="11"/>
      <c r="DC974" s="11"/>
      <c r="DD974" s="11"/>
      <c r="DE974" s="11"/>
      <c r="DF974" s="11"/>
      <c r="DG974" s="11"/>
      <c r="DH974" s="11"/>
      <c r="DI974" s="11"/>
      <c r="DJ974" s="11"/>
      <c r="DK974" s="11"/>
    </row>
    <row r="975" spans="16:115" ht="15" customHeight="1" x14ac:dyDescent="0.25"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  <c r="BS975" s="11"/>
      <c r="BT975" s="11"/>
      <c r="BU975" s="11"/>
      <c r="BV975" s="11"/>
      <c r="BW975" s="11"/>
      <c r="BX975" s="11"/>
      <c r="BY975" s="11"/>
      <c r="BZ975" s="11"/>
      <c r="CA975" s="11"/>
      <c r="CB975" s="11"/>
      <c r="CC975" s="11"/>
      <c r="CD975" s="11"/>
      <c r="CI975" s="11"/>
      <c r="CJ975" s="11"/>
      <c r="CK975" s="11"/>
      <c r="CL975" s="11"/>
      <c r="CM975" s="11"/>
      <c r="CN975" s="11"/>
      <c r="CO975" s="11"/>
      <c r="CP975" s="11"/>
      <c r="CQ975" s="11"/>
      <c r="CR975" s="11"/>
      <c r="CS975" s="11"/>
      <c r="CT975" s="11"/>
      <c r="CU975" s="11"/>
      <c r="CV975" s="11"/>
      <c r="CW975" s="11"/>
      <c r="CX975" s="11"/>
      <c r="CY975" s="11"/>
      <c r="CZ975" s="11"/>
      <c r="DA975" s="11"/>
      <c r="DB975" s="11"/>
      <c r="DC975" s="11"/>
      <c r="DD975" s="11"/>
      <c r="DE975" s="11"/>
      <c r="DF975" s="11"/>
      <c r="DG975" s="11"/>
      <c r="DH975" s="11"/>
      <c r="DI975" s="11"/>
      <c r="DJ975" s="11"/>
      <c r="DK975" s="11"/>
    </row>
    <row r="976" spans="16:115" ht="15" customHeight="1" x14ac:dyDescent="0.25"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I976" s="11"/>
      <c r="CJ976" s="11"/>
      <c r="CK976" s="11"/>
      <c r="CL976" s="11"/>
      <c r="CM976" s="11"/>
      <c r="CN976" s="11"/>
      <c r="CO976" s="11"/>
      <c r="CP976" s="11"/>
      <c r="CQ976" s="11"/>
      <c r="CR976" s="11"/>
      <c r="CS976" s="11"/>
      <c r="CT976" s="11"/>
      <c r="CU976" s="11"/>
      <c r="CV976" s="11"/>
      <c r="CW976" s="11"/>
      <c r="CX976" s="11"/>
      <c r="CY976" s="11"/>
      <c r="CZ976" s="11"/>
      <c r="DA976" s="11"/>
      <c r="DB976" s="11"/>
      <c r="DC976" s="11"/>
      <c r="DD976" s="11"/>
      <c r="DE976" s="11"/>
      <c r="DF976" s="11"/>
      <c r="DG976" s="11"/>
      <c r="DH976" s="11"/>
      <c r="DI976" s="11"/>
      <c r="DJ976" s="11"/>
      <c r="DK976" s="11"/>
    </row>
    <row r="977" spans="16:115" ht="15" customHeight="1" x14ac:dyDescent="0.25"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  <c r="BS977" s="11"/>
      <c r="BT977" s="11"/>
      <c r="BU977" s="11"/>
      <c r="BV977" s="11"/>
      <c r="BW977" s="11"/>
      <c r="BX977" s="11"/>
      <c r="BY977" s="11"/>
      <c r="BZ977" s="11"/>
      <c r="CA977" s="11"/>
      <c r="CB977" s="11"/>
      <c r="CC977" s="11"/>
      <c r="CD977" s="11"/>
      <c r="CI977" s="11"/>
      <c r="CJ977" s="11"/>
      <c r="CK977" s="11"/>
      <c r="CL977" s="11"/>
      <c r="CM977" s="11"/>
      <c r="CN977" s="11"/>
      <c r="CO977" s="11"/>
      <c r="CP977" s="11"/>
      <c r="CQ977" s="11"/>
      <c r="CR977" s="11"/>
      <c r="CS977" s="11"/>
      <c r="CT977" s="11"/>
      <c r="CU977" s="11"/>
      <c r="CV977" s="11"/>
      <c r="CW977" s="11"/>
      <c r="CX977" s="11"/>
      <c r="CY977" s="11"/>
      <c r="CZ977" s="11"/>
      <c r="DA977" s="11"/>
      <c r="DB977" s="11"/>
      <c r="DC977" s="11"/>
      <c r="DD977" s="11"/>
      <c r="DE977" s="11"/>
      <c r="DF977" s="11"/>
      <c r="DG977" s="11"/>
      <c r="DH977" s="11"/>
      <c r="DI977" s="11"/>
      <c r="DJ977" s="11"/>
      <c r="DK977" s="11"/>
    </row>
    <row r="978" spans="16:115" ht="15" customHeight="1" x14ac:dyDescent="0.25"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  <c r="BS978" s="11"/>
      <c r="BT978" s="11"/>
      <c r="BU978" s="11"/>
      <c r="BV978" s="11"/>
      <c r="BW978" s="11"/>
      <c r="BX978" s="11"/>
      <c r="BY978" s="11"/>
      <c r="BZ978" s="11"/>
      <c r="CA978" s="11"/>
      <c r="CB978" s="11"/>
      <c r="CC978" s="11"/>
      <c r="CD978" s="11"/>
      <c r="CI978" s="11"/>
      <c r="CJ978" s="11"/>
      <c r="CK978" s="11"/>
      <c r="CL978" s="11"/>
      <c r="CM978" s="11"/>
      <c r="CN978" s="11"/>
      <c r="CO978" s="11"/>
      <c r="CP978" s="11"/>
      <c r="CQ978" s="11"/>
      <c r="CR978" s="11"/>
      <c r="CS978" s="11"/>
      <c r="CT978" s="11"/>
      <c r="CU978" s="11"/>
      <c r="CV978" s="11"/>
      <c r="CW978" s="11"/>
      <c r="CX978" s="11"/>
      <c r="CY978" s="11"/>
      <c r="CZ978" s="11"/>
      <c r="DA978" s="11"/>
      <c r="DB978" s="11"/>
      <c r="DC978" s="11"/>
      <c r="DD978" s="11"/>
      <c r="DE978" s="11"/>
      <c r="DF978" s="11"/>
      <c r="DG978" s="11"/>
      <c r="DH978" s="11"/>
      <c r="DI978" s="11"/>
      <c r="DJ978" s="11"/>
      <c r="DK978" s="11"/>
    </row>
    <row r="979" spans="16:115" ht="15" customHeight="1" x14ac:dyDescent="0.25"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  <c r="BS979" s="11"/>
      <c r="BT979" s="11"/>
      <c r="BU979" s="11"/>
      <c r="BV979" s="11"/>
      <c r="BW979" s="11"/>
      <c r="BX979" s="11"/>
      <c r="BY979" s="11"/>
      <c r="BZ979" s="11"/>
      <c r="CA979" s="11"/>
      <c r="CB979" s="11"/>
      <c r="CC979" s="11"/>
      <c r="CD979" s="11"/>
      <c r="CI979" s="11"/>
      <c r="CJ979" s="11"/>
      <c r="CK979" s="11"/>
      <c r="CL979" s="11"/>
      <c r="CM979" s="11"/>
      <c r="CN979" s="11"/>
      <c r="CO979" s="11"/>
      <c r="CP979" s="11"/>
      <c r="CQ979" s="11"/>
      <c r="CR979" s="11"/>
      <c r="CS979" s="11"/>
      <c r="CT979" s="11"/>
      <c r="CU979" s="11"/>
      <c r="CV979" s="11"/>
      <c r="CW979" s="11"/>
      <c r="CX979" s="11"/>
      <c r="CY979" s="11"/>
      <c r="CZ979" s="11"/>
      <c r="DA979" s="11"/>
      <c r="DB979" s="11"/>
      <c r="DC979" s="11"/>
      <c r="DD979" s="11"/>
      <c r="DE979" s="11"/>
      <c r="DF979" s="11"/>
      <c r="DG979" s="11"/>
      <c r="DH979" s="11"/>
      <c r="DI979" s="11"/>
      <c r="DJ979" s="11"/>
      <c r="DK979" s="11"/>
    </row>
    <row r="980" spans="16:115" ht="15" customHeight="1" x14ac:dyDescent="0.25"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  <c r="BS980" s="11"/>
      <c r="BT980" s="11"/>
      <c r="BU980" s="11"/>
      <c r="BV980" s="11"/>
      <c r="BW980" s="11"/>
      <c r="BX980" s="11"/>
      <c r="BY980" s="11"/>
      <c r="BZ980" s="11"/>
      <c r="CA980" s="11"/>
      <c r="CB980" s="11"/>
      <c r="CC980" s="11"/>
      <c r="CD980" s="11"/>
      <c r="CI980" s="11"/>
      <c r="CJ980" s="11"/>
      <c r="CK980" s="11"/>
      <c r="CL980" s="11"/>
      <c r="CM980" s="11"/>
      <c r="CN980" s="11"/>
      <c r="CO980" s="11"/>
      <c r="CP980" s="11"/>
      <c r="CQ980" s="11"/>
      <c r="CR980" s="11"/>
      <c r="CS980" s="11"/>
      <c r="CT980" s="11"/>
      <c r="CU980" s="11"/>
      <c r="CV980" s="11"/>
      <c r="CW980" s="11"/>
      <c r="CX980" s="11"/>
      <c r="CY980" s="11"/>
      <c r="CZ980" s="11"/>
      <c r="DA980" s="11"/>
      <c r="DB980" s="11"/>
      <c r="DC980" s="11"/>
      <c r="DD980" s="11"/>
      <c r="DE980" s="11"/>
      <c r="DF980" s="11"/>
      <c r="DG980" s="11"/>
      <c r="DH980" s="11"/>
      <c r="DI980" s="11"/>
      <c r="DJ980" s="11"/>
      <c r="DK980" s="11"/>
    </row>
    <row r="981" spans="16:115" ht="15" customHeight="1" x14ac:dyDescent="0.25"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  <c r="BS981" s="11"/>
      <c r="BT981" s="11"/>
      <c r="BU981" s="11"/>
      <c r="BV981" s="11"/>
      <c r="BW981" s="11"/>
      <c r="BX981" s="11"/>
      <c r="BY981" s="11"/>
      <c r="BZ981" s="11"/>
      <c r="CA981" s="11"/>
      <c r="CB981" s="11"/>
      <c r="CC981" s="11"/>
      <c r="CD981" s="11"/>
      <c r="CI981" s="11"/>
      <c r="CJ981" s="11"/>
      <c r="CK981" s="11"/>
      <c r="CL981" s="11"/>
      <c r="CM981" s="11"/>
      <c r="CN981" s="11"/>
      <c r="CO981" s="11"/>
      <c r="CP981" s="11"/>
      <c r="CQ981" s="11"/>
      <c r="CR981" s="11"/>
      <c r="CS981" s="11"/>
      <c r="CT981" s="11"/>
      <c r="CU981" s="11"/>
      <c r="CV981" s="11"/>
      <c r="CW981" s="11"/>
      <c r="CX981" s="11"/>
      <c r="CY981" s="11"/>
      <c r="CZ981" s="11"/>
      <c r="DA981" s="11"/>
      <c r="DB981" s="11"/>
      <c r="DC981" s="11"/>
      <c r="DD981" s="11"/>
      <c r="DE981" s="11"/>
      <c r="DF981" s="11"/>
      <c r="DG981" s="11"/>
      <c r="DH981" s="11"/>
      <c r="DI981" s="11"/>
      <c r="DJ981" s="11"/>
      <c r="DK981" s="11"/>
    </row>
    <row r="982" spans="16:115" ht="15" customHeight="1" x14ac:dyDescent="0.25"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  <c r="BS982" s="11"/>
      <c r="BT982" s="11"/>
      <c r="BU982" s="11"/>
      <c r="BV982" s="11"/>
      <c r="BW982" s="11"/>
      <c r="BX982" s="11"/>
      <c r="BY982" s="11"/>
      <c r="BZ982" s="11"/>
      <c r="CA982" s="11"/>
      <c r="CB982" s="11"/>
      <c r="CC982" s="11"/>
      <c r="CD982" s="11"/>
      <c r="CI982" s="11"/>
      <c r="CJ982" s="11"/>
      <c r="CK982" s="11"/>
      <c r="CL982" s="11"/>
      <c r="CM982" s="11"/>
      <c r="CN982" s="11"/>
      <c r="CO982" s="11"/>
      <c r="CP982" s="11"/>
      <c r="CQ982" s="11"/>
      <c r="CR982" s="11"/>
      <c r="CS982" s="11"/>
      <c r="CT982" s="11"/>
      <c r="CU982" s="11"/>
      <c r="CV982" s="11"/>
      <c r="CW982" s="11"/>
      <c r="CX982" s="11"/>
      <c r="CY982" s="11"/>
      <c r="CZ982" s="11"/>
      <c r="DA982" s="11"/>
      <c r="DB982" s="11"/>
      <c r="DC982" s="11"/>
      <c r="DD982" s="11"/>
      <c r="DE982" s="11"/>
      <c r="DF982" s="11"/>
      <c r="DG982" s="11"/>
      <c r="DH982" s="11"/>
      <c r="DI982" s="11"/>
      <c r="DJ982" s="11"/>
      <c r="DK982" s="11"/>
    </row>
    <row r="983" spans="16:115" ht="15" customHeight="1" x14ac:dyDescent="0.25"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  <c r="BS983" s="11"/>
      <c r="BT983" s="11"/>
      <c r="BU983" s="11"/>
      <c r="BV983" s="11"/>
      <c r="BW983" s="11"/>
      <c r="BX983" s="11"/>
      <c r="BY983" s="11"/>
      <c r="BZ983" s="11"/>
      <c r="CA983" s="11"/>
      <c r="CB983" s="11"/>
      <c r="CC983" s="11"/>
      <c r="CD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1"/>
      <c r="DJ983" s="11"/>
      <c r="DK983" s="11"/>
    </row>
    <row r="984" spans="16:115" ht="15" customHeight="1" x14ac:dyDescent="0.25"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  <c r="BS984" s="11"/>
      <c r="BT984" s="11"/>
      <c r="BU984" s="11"/>
      <c r="BV984" s="11"/>
      <c r="BW984" s="11"/>
      <c r="BX984" s="11"/>
      <c r="BY984" s="11"/>
      <c r="BZ984" s="11"/>
      <c r="CA984" s="11"/>
      <c r="CB984" s="11"/>
      <c r="CC984" s="11"/>
      <c r="CD984" s="11"/>
      <c r="CI984" s="11"/>
      <c r="CJ984" s="11"/>
      <c r="CK984" s="11"/>
      <c r="CL984" s="11"/>
      <c r="CM984" s="11"/>
      <c r="CN984" s="11"/>
      <c r="CO984" s="11"/>
      <c r="CP984" s="11"/>
      <c r="CQ984" s="11"/>
      <c r="CR984" s="11"/>
      <c r="CS984" s="11"/>
      <c r="CT984" s="11"/>
      <c r="CU984" s="11"/>
      <c r="CV984" s="11"/>
      <c r="CW984" s="11"/>
      <c r="CX984" s="11"/>
      <c r="CY984" s="11"/>
      <c r="CZ984" s="11"/>
      <c r="DA984" s="11"/>
      <c r="DB984" s="11"/>
      <c r="DC984" s="11"/>
      <c r="DD984" s="11"/>
      <c r="DE984" s="11"/>
      <c r="DF984" s="11"/>
      <c r="DG984" s="11"/>
      <c r="DH984" s="11"/>
      <c r="DI984" s="11"/>
      <c r="DJ984" s="11"/>
      <c r="DK984" s="11"/>
    </row>
    <row r="985" spans="16:115" ht="15" customHeight="1" x14ac:dyDescent="0.25"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  <c r="BS985" s="11"/>
      <c r="BT985" s="11"/>
      <c r="BU985" s="11"/>
      <c r="BV985" s="11"/>
      <c r="BW985" s="11"/>
      <c r="BX985" s="11"/>
      <c r="BY985" s="11"/>
      <c r="BZ985" s="11"/>
      <c r="CA985" s="11"/>
      <c r="CB985" s="11"/>
      <c r="CC985" s="11"/>
      <c r="CD985" s="11"/>
      <c r="CI985" s="11"/>
      <c r="CJ985" s="11"/>
      <c r="CK985" s="11"/>
      <c r="CL985" s="11"/>
      <c r="CM985" s="11"/>
      <c r="CN985" s="11"/>
      <c r="CO985" s="11"/>
      <c r="CP985" s="11"/>
      <c r="CQ985" s="11"/>
      <c r="CR985" s="11"/>
      <c r="CS985" s="11"/>
      <c r="CT985" s="11"/>
      <c r="CU985" s="11"/>
      <c r="CV985" s="11"/>
      <c r="CW985" s="11"/>
      <c r="CX985" s="11"/>
      <c r="CY985" s="11"/>
      <c r="CZ985" s="11"/>
      <c r="DA985" s="11"/>
      <c r="DB985" s="11"/>
      <c r="DC985" s="11"/>
      <c r="DD985" s="11"/>
      <c r="DE985" s="11"/>
      <c r="DF985" s="11"/>
      <c r="DG985" s="11"/>
      <c r="DH985" s="11"/>
      <c r="DI985" s="11"/>
      <c r="DJ985" s="11"/>
      <c r="DK985" s="11"/>
    </row>
    <row r="986" spans="16:115" ht="15" customHeight="1" x14ac:dyDescent="0.25"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11"/>
      <c r="BX986" s="11"/>
      <c r="BY986" s="11"/>
      <c r="BZ986" s="11"/>
      <c r="CA986" s="11"/>
      <c r="CB986" s="11"/>
      <c r="CC986" s="11"/>
      <c r="CD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11"/>
      <c r="CS986" s="11"/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1"/>
      <c r="DJ986" s="11"/>
      <c r="DK986" s="11"/>
    </row>
    <row r="987" spans="16:115" ht="15" customHeight="1" x14ac:dyDescent="0.25"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  <c r="BS987" s="11"/>
      <c r="BT987" s="11"/>
      <c r="BU987" s="11"/>
      <c r="BV987" s="11"/>
      <c r="BW987" s="11"/>
      <c r="BX987" s="11"/>
      <c r="BY987" s="11"/>
      <c r="BZ987" s="11"/>
      <c r="CA987" s="11"/>
      <c r="CB987" s="11"/>
      <c r="CC987" s="11"/>
      <c r="CD987" s="11"/>
      <c r="CI987" s="11"/>
      <c r="CJ987" s="11"/>
      <c r="CK987" s="11"/>
      <c r="CL987" s="11"/>
      <c r="CM987" s="11"/>
      <c r="CN987" s="11"/>
      <c r="CO987" s="11"/>
      <c r="CP987" s="11"/>
      <c r="CQ987" s="11"/>
      <c r="CR987" s="11"/>
      <c r="CS987" s="11"/>
      <c r="CT987" s="11"/>
      <c r="CU987" s="11"/>
      <c r="CV987" s="11"/>
      <c r="CW987" s="11"/>
      <c r="CX987" s="11"/>
      <c r="CY987" s="11"/>
      <c r="CZ987" s="11"/>
      <c r="DA987" s="11"/>
      <c r="DB987" s="11"/>
      <c r="DC987" s="11"/>
      <c r="DD987" s="11"/>
      <c r="DE987" s="11"/>
      <c r="DF987" s="11"/>
      <c r="DG987" s="11"/>
      <c r="DH987" s="11"/>
      <c r="DI987" s="11"/>
      <c r="DJ987" s="11"/>
      <c r="DK987" s="11"/>
    </row>
    <row r="988" spans="16:115" ht="15" customHeight="1" x14ac:dyDescent="0.25"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  <c r="BS988" s="11"/>
      <c r="BT988" s="11"/>
      <c r="BU988" s="11"/>
      <c r="BV988" s="11"/>
      <c r="BW988" s="11"/>
      <c r="BX988" s="11"/>
      <c r="BY988" s="11"/>
      <c r="BZ988" s="11"/>
      <c r="CA988" s="11"/>
      <c r="CB988" s="11"/>
      <c r="CC988" s="11"/>
      <c r="CD988" s="11"/>
      <c r="CI988" s="11"/>
      <c r="CJ988" s="11"/>
      <c r="CK988" s="11"/>
      <c r="CL988" s="11"/>
      <c r="CM988" s="11"/>
      <c r="CN988" s="11"/>
      <c r="CO988" s="11"/>
      <c r="CP988" s="11"/>
      <c r="CQ988" s="11"/>
      <c r="CR988" s="11"/>
      <c r="CS988" s="11"/>
      <c r="CT988" s="11"/>
      <c r="CU988" s="11"/>
      <c r="CV988" s="11"/>
      <c r="CW988" s="11"/>
      <c r="CX988" s="11"/>
      <c r="CY988" s="11"/>
      <c r="CZ988" s="11"/>
      <c r="DA988" s="11"/>
      <c r="DB988" s="11"/>
      <c r="DC988" s="11"/>
      <c r="DD988" s="11"/>
      <c r="DE988" s="11"/>
      <c r="DF988" s="11"/>
      <c r="DG988" s="11"/>
      <c r="DH988" s="11"/>
      <c r="DI988" s="11"/>
      <c r="DJ988" s="11"/>
      <c r="DK988" s="11"/>
    </row>
    <row r="989" spans="16:115" ht="15" customHeight="1" x14ac:dyDescent="0.25"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  <c r="BS989" s="11"/>
      <c r="BT989" s="11"/>
      <c r="BU989" s="11"/>
      <c r="BV989" s="11"/>
      <c r="BW989" s="11"/>
      <c r="BX989" s="11"/>
      <c r="BY989" s="11"/>
      <c r="BZ989" s="11"/>
      <c r="CA989" s="11"/>
      <c r="CB989" s="11"/>
      <c r="CC989" s="11"/>
      <c r="CD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1"/>
      <c r="DJ989" s="11"/>
      <c r="DK989" s="11"/>
    </row>
    <row r="990" spans="16:115" ht="15" customHeight="1" x14ac:dyDescent="0.25"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  <c r="BS990" s="11"/>
      <c r="BT990" s="11"/>
      <c r="BU990" s="11"/>
      <c r="BV990" s="11"/>
      <c r="BW990" s="11"/>
      <c r="BX990" s="11"/>
      <c r="BY990" s="11"/>
      <c r="BZ990" s="11"/>
      <c r="CA990" s="11"/>
      <c r="CB990" s="11"/>
      <c r="CC990" s="11"/>
      <c r="CD990" s="11"/>
      <c r="CI990" s="11"/>
      <c r="CJ990" s="11"/>
      <c r="CK990" s="11"/>
      <c r="CL990" s="11"/>
      <c r="CM990" s="11"/>
      <c r="CN990" s="11"/>
      <c r="CO990" s="11"/>
      <c r="CP990" s="11"/>
      <c r="CQ990" s="11"/>
      <c r="CR990" s="11"/>
      <c r="CS990" s="11"/>
      <c r="CT990" s="11"/>
      <c r="CU990" s="11"/>
      <c r="CV990" s="11"/>
      <c r="CW990" s="11"/>
      <c r="CX990" s="11"/>
      <c r="CY990" s="11"/>
      <c r="CZ990" s="11"/>
      <c r="DA990" s="11"/>
      <c r="DB990" s="11"/>
      <c r="DC990" s="11"/>
      <c r="DD990" s="11"/>
      <c r="DE990" s="11"/>
      <c r="DF990" s="11"/>
      <c r="DG990" s="11"/>
      <c r="DH990" s="11"/>
      <c r="DI990" s="11"/>
      <c r="DJ990" s="11"/>
      <c r="DK990" s="11"/>
    </row>
    <row r="991" spans="16:115" ht="15" customHeight="1" x14ac:dyDescent="0.25"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  <c r="BS991" s="11"/>
      <c r="BT991" s="11"/>
      <c r="BU991" s="11"/>
      <c r="BV991" s="11"/>
      <c r="BW991" s="11"/>
      <c r="BX991" s="11"/>
      <c r="BY991" s="11"/>
      <c r="BZ991" s="11"/>
      <c r="CA991" s="11"/>
      <c r="CB991" s="11"/>
      <c r="CC991" s="11"/>
      <c r="CD991" s="11"/>
      <c r="CI991" s="11"/>
      <c r="CJ991" s="11"/>
      <c r="CK991" s="11"/>
      <c r="CL991" s="11"/>
      <c r="CM991" s="11"/>
      <c r="CN991" s="11"/>
      <c r="CO991" s="11"/>
      <c r="CP991" s="11"/>
      <c r="CQ991" s="11"/>
      <c r="CR991" s="11"/>
      <c r="CS991" s="11"/>
      <c r="CT991" s="11"/>
      <c r="CU991" s="11"/>
      <c r="CV991" s="11"/>
      <c r="CW991" s="11"/>
      <c r="CX991" s="11"/>
      <c r="CY991" s="11"/>
      <c r="CZ991" s="11"/>
      <c r="DA991" s="11"/>
      <c r="DB991" s="11"/>
      <c r="DC991" s="11"/>
      <c r="DD991" s="11"/>
      <c r="DE991" s="11"/>
      <c r="DF991" s="11"/>
      <c r="DG991" s="11"/>
      <c r="DH991" s="11"/>
      <c r="DI991" s="11"/>
      <c r="DJ991" s="11"/>
      <c r="DK991" s="11"/>
    </row>
    <row r="992" spans="16:115" ht="15" customHeight="1" x14ac:dyDescent="0.25"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11"/>
      <c r="BX992" s="11"/>
      <c r="BY992" s="11"/>
      <c r="BZ992" s="11"/>
      <c r="CA992" s="11"/>
      <c r="CB992" s="11"/>
      <c r="CC992" s="11"/>
      <c r="CD992" s="11"/>
      <c r="CI992" s="11"/>
      <c r="CJ992" s="11"/>
      <c r="CK992" s="11"/>
      <c r="CL992" s="11"/>
      <c r="CM992" s="11"/>
      <c r="CN992" s="11"/>
      <c r="CO992" s="11"/>
      <c r="CP992" s="11"/>
      <c r="CQ992" s="11"/>
      <c r="CR992" s="11"/>
      <c r="CS992" s="11"/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1"/>
      <c r="DJ992" s="11"/>
      <c r="DK992" s="11"/>
    </row>
    <row r="993" spans="16:115" ht="15" customHeight="1" x14ac:dyDescent="0.25"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  <c r="BS993" s="11"/>
      <c r="BT993" s="11"/>
      <c r="BU993" s="11"/>
      <c r="BV993" s="11"/>
      <c r="BW993" s="11"/>
      <c r="BX993" s="11"/>
      <c r="BY993" s="11"/>
      <c r="BZ993" s="11"/>
      <c r="CA993" s="11"/>
      <c r="CB993" s="11"/>
      <c r="CC993" s="11"/>
      <c r="CD993" s="11"/>
      <c r="CI993" s="11"/>
      <c r="CJ993" s="11"/>
      <c r="CK993" s="11"/>
      <c r="CL993" s="11"/>
      <c r="CM993" s="11"/>
      <c r="CN993" s="11"/>
      <c r="CO993" s="11"/>
      <c r="CP993" s="11"/>
      <c r="CQ993" s="11"/>
      <c r="CR993" s="11"/>
      <c r="CS993" s="11"/>
      <c r="CT993" s="11"/>
      <c r="CU993" s="11"/>
      <c r="CV993" s="11"/>
      <c r="CW993" s="11"/>
      <c r="CX993" s="11"/>
      <c r="CY993" s="11"/>
      <c r="CZ993" s="11"/>
      <c r="DA993" s="11"/>
      <c r="DB993" s="11"/>
      <c r="DC993" s="11"/>
      <c r="DD993" s="11"/>
      <c r="DE993" s="11"/>
      <c r="DF993" s="11"/>
      <c r="DG993" s="11"/>
      <c r="DH993" s="11"/>
      <c r="DI993" s="11"/>
      <c r="DJ993" s="11"/>
      <c r="DK993" s="11"/>
    </row>
    <row r="994" spans="16:115" ht="15" customHeight="1" x14ac:dyDescent="0.25"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  <c r="BS994" s="11"/>
      <c r="BT994" s="11"/>
      <c r="BU994" s="11"/>
      <c r="BV994" s="11"/>
      <c r="BW994" s="11"/>
      <c r="BX994" s="11"/>
      <c r="BY994" s="11"/>
      <c r="BZ994" s="11"/>
      <c r="CA994" s="11"/>
      <c r="CB994" s="11"/>
      <c r="CC994" s="11"/>
      <c r="CD994" s="11"/>
      <c r="CI994" s="11"/>
      <c r="CJ994" s="11"/>
      <c r="CK994" s="11"/>
      <c r="CL994" s="11"/>
      <c r="CM994" s="11"/>
      <c r="CN994" s="11"/>
      <c r="CO994" s="11"/>
      <c r="CP994" s="11"/>
      <c r="CQ994" s="11"/>
      <c r="CR994" s="11"/>
      <c r="CS994" s="11"/>
      <c r="CT994" s="11"/>
      <c r="CU994" s="11"/>
      <c r="CV994" s="11"/>
      <c r="CW994" s="11"/>
      <c r="CX994" s="11"/>
      <c r="CY994" s="11"/>
      <c r="CZ994" s="11"/>
      <c r="DA994" s="11"/>
      <c r="DB994" s="11"/>
      <c r="DC994" s="11"/>
      <c r="DD994" s="11"/>
      <c r="DE994" s="11"/>
      <c r="DF994" s="11"/>
      <c r="DG994" s="11"/>
      <c r="DH994" s="11"/>
      <c r="DI994" s="11"/>
      <c r="DJ994" s="11"/>
      <c r="DK994" s="11"/>
    </row>
    <row r="995" spans="16:115" ht="15" customHeight="1" x14ac:dyDescent="0.25"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  <c r="BS995" s="11"/>
      <c r="BT995" s="11"/>
      <c r="BU995" s="11"/>
      <c r="BV995" s="11"/>
      <c r="BW995" s="11"/>
      <c r="BX995" s="11"/>
      <c r="BY995" s="11"/>
      <c r="BZ995" s="11"/>
      <c r="CA995" s="11"/>
      <c r="CB995" s="11"/>
      <c r="CC995" s="11"/>
      <c r="CD995" s="11"/>
      <c r="CI995" s="11"/>
      <c r="CJ995" s="11"/>
      <c r="CK995" s="11"/>
      <c r="CL995" s="11"/>
      <c r="CM995" s="11"/>
      <c r="CN995" s="11"/>
      <c r="CO995" s="11"/>
      <c r="CP995" s="11"/>
      <c r="CQ995" s="11"/>
      <c r="CR995" s="11"/>
      <c r="CS995" s="11"/>
      <c r="CT995" s="11"/>
      <c r="CU995" s="11"/>
      <c r="CV995" s="11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1"/>
      <c r="DJ995" s="11"/>
      <c r="DK995" s="11"/>
    </row>
    <row r="996" spans="16:115" ht="15" customHeight="1" x14ac:dyDescent="0.25"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  <c r="BS996" s="11"/>
      <c r="BT996" s="11"/>
      <c r="BU996" s="11"/>
      <c r="BV996" s="11"/>
      <c r="BW996" s="11"/>
      <c r="BX996" s="11"/>
      <c r="BY996" s="11"/>
      <c r="BZ996" s="11"/>
      <c r="CA996" s="11"/>
      <c r="CB996" s="11"/>
      <c r="CC996" s="11"/>
      <c r="CD996" s="11"/>
      <c r="CI996" s="11"/>
      <c r="CJ996" s="11"/>
      <c r="CK996" s="11"/>
      <c r="CL996" s="11"/>
      <c r="CM996" s="11"/>
      <c r="CN996" s="11"/>
      <c r="CO996" s="11"/>
      <c r="CP996" s="11"/>
      <c r="CQ996" s="11"/>
      <c r="CR996" s="11"/>
      <c r="CS996" s="11"/>
      <c r="CT996" s="11"/>
      <c r="CU996" s="11"/>
      <c r="CV996" s="11"/>
      <c r="CW996" s="11"/>
      <c r="CX996" s="11"/>
      <c r="CY996" s="11"/>
      <c r="CZ996" s="11"/>
      <c r="DA996" s="11"/>
      <c r="DB996" s="11"/>
      <c r="DC996" s="11"/>
      <c r="DD996" s="11"/>
      <c r="DE996" s="11"/>
      <c r="DF996" s="11"/>
      <c r="DG996" s="11"/>
      <c r="DH996" s="11"/>
      <c r="DI996" s="11"/>
      <c r="DJ996" s="11"/>
      <c r="DK996" s="11"/>
    </row>
    <row r="997" spans="16:115" ht="15" customHeight="1" x14ac:dyDescent="0.25"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  <c r="BS997" s="11"/>
      <c r="BT997" s="11"/>
      <c r="BU997" s="11"/>
      <c r="BV997" s="11"/>
      <c r="BW997" s="11"/>
      <c r="BX997" s="11"/>
      <c r="BY997" s="11"/>
      <c r="BZ997" s="11"/>
      <c r="CA997" s="11"/>
      <c r="CB997" s="11"/>
      <c r="CC997" s="11"/>
      <c r="CD997" s="11"/>
      <c r="CI997" s="11"/>
      <c r="CJ997" s="11"/>
      <c r="CK997" s="11"/>
      <c r="CL997" s="11"/>
      <c r="CM997" s="11"/>
      <c r="CN997" s="11"/>
      <c r="CO997" s="11"/>
      <c r="CP997" s="11"/>
      <c r="CQ997" s="11"/>
      <c r="CR997" s="11"/>
      <c r="CS997" s="11"/>
      <c r="CT997" s="11"/>
      <c r="CU997" s="11"/>
      <c r="CV997" s="11"/>
      <c r="CW997" s="11"/>
      <c r="CX997" s="11"/>
      <c r="CY997" s="11"/>
      <c r="CZ997" s="11"/>
      <c r="DA997" s="11"/>
      <c r="DB997" s="11"/>
      <c r="DC997" s="11"/>
      <c r="DD997" s="11"/>
      <c r="DE997" s="11"/>
      <c r="DF997" s="11"/>
      <c r="DG997" s="11"/>
      <c r="DH997" s="11"/>
      <c r="DI997" s="11"/>
      <c r="DJ997" s="11"/>
      <c r="DK997" s="11"/>
    </row>
    <row r="998" spans="16:115" ht="15" customHeight="1" x14ac:dyDescent="0.25"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  <c r="BS998" s="11"/>
      <c r="BT998" s="11"/>
      <c r="BU998" s="11"/>
      <c r="BV998" s="11"/>
      <c r="BW998" s="11"/>
      <c r="BX998" s="11"/>
      <c r="BY998" s="11"/>
      <c r="BZ998" s="11"/>
      <c r="CA998" s="11"/>
      <c r="CB998" s="11"/>
      <c r="CC998" s="11"/>
      <c r="CD998" s="11"/>
      <c r="CI998" s="11"/>
      <c r="CJ998" s="11"/>
      <c r="CK998" s="11"/>
      <c r="CL998" s="11"/>
      <c r="CM998" s="11"/>
      <c r="CN998" s="11"/>
      <c r="CO998" s="11"/>
      <c r="CP998" s="11"/>
      <c r="CQ998" s="11"/>
      <c r="CR998" s="11"/>
      <c r="CS998" s="11"/>
      <c r="CT998" s="11"/>
      <c r="CU998" s="11"/>
      <c r="CV998" s="11"/>
      <c r="CW998" s="11"/>
      <c r="CX998" s="11"/>
      <c r="CY998" s="11"/>
      <c r="CZ998" s="11"/>
      <c r="DA998" s="11"/>
      <c r="DB998" s="11"/>
      <c r="DC998" s="11"/>
      <c r="DD998" s="11"/>
      <c r="DE998" s="11"/>
      <c r="DF998" s="11"/>
      <c r="DG998" s="11"/>
      <c r="DH998" s="11"/>
      <c r="DI998" s="11"/>
      <c r="DJ998" s="11"/>
      <c r="DK998" s="11"/>
    </row>
    <row r="999" spans="16:115" ht="15" customHeight="1" x14ac:dyDescent="0.25"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  <c r="BS999" s="11"/>
      <c r="BT999" s="11"/>
      <c r="BU999" s="11"/>
      <c r="BV999" s="11"/>
      <c r="BW999" s="11"/>
      <c r="BX999" s="11"/>
      <c r="BY999" s="11"/>
      <c r="BZ999" s="11"/>
      <c r="CA999" s="11"/>
      <c r="CB999" s="11"/>
      <c r="CC999" s="11"/>
      <c r="CD999" s="11"/>
      <c r="CI999" s="11"/>
      <c r="CJ999" s="11"/>
      <c r="CK999" s="11"/>
      <c r="CL999" s="11"/>
      <c r="CM999" s="11"/>
      <c r="CN999" s="11"/>
      <c r="CO999" s="11"/>
      <c r="CP999" s="11"/>
      <c r="CQ999" s="11"/>
      <c r="CR999" s="11"/>
      <c r="CS999" s="11"/>
      <c r="CT999" s="11"/>
      <c r="CU999" s="11"/>
      <c r="CV999" s="11"/>
      <c r="CW999" s="11"/>
      <c r="CX999" s="11"/>
      <c r="CY999" s="11"/>
      <c r="CZ999" s="11"/>
      <c r="DA999" s="11"/>
      <c r="DB999" s="11"/>
      <c r="DC999" s="11"/>
      <c r="DD999" s="11"/>
      <c r="DE999" s="11"/>
      <c r="DF999" s="11"/>
      <c r="DG999" s="11"/>
      <c r="DH999" s="11"/>
      <c r="DI999" s="11"/>
      <c r="DJ999" s="11"/>
      <c r="DK999" s="11"/>
    </row>
    <row r="1000" spans="16:115" ht="15" customHeight="1" x14ac:dyDescent="0.25"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  <c r="BS1000" s="11"/>
      <c r="BT1000" s="11"/>
      <c r="BU1000" s="11"/>
      <c r="BV1000" s="11"/>
      <c r="BW1000" s="11"/>
      <c r="BX1000" s="11"/>
      <c r="BY1000" s="11"/>
      <c r="BZ1000" s="11"/>
      <c r="CA1000" s="11"/>
      <c r="CB1000" s="11"/>
      <c r="CC1000" s="11"/>
      <c r="CD1000" s="11"/>
      <c r="CI1000" s="11"/>
      <c r="CJ1000" s="11"/>
      <c r="CK1000" s="11"/>
      <c r="CL1000" s="11"/>
      <c r="CM1000" s="11"/>
      <c r="CN1000" s="11"/>
      <c r="CO1000" s="11"/>
      <c r="CP1000" s="11"/>
      <c r="CQ1000" s="11"/>
      <c r="CR1000" s="11"/>
      <c r="CS1000" s="11"/>
      <c r="CT1000" s="11"/>
      <c r="CU1000" s="11"/>
      <c r="CV1000" s="11"/>
      <c r="CW1000" s="11"/>
      <c r="CX1000" s="11"/>
      <c r="CY1000" s="11"/>
      <c r="CZ1000" s="11"/>
      <c r="DA1000" s="11"/>
      <c r="DB1000" s="11"/>
      <c r="DC1000" s="11"/>
      <c r="DD1000" s="11"/>
      <c r="DE1000" s="11"/>
      <c r="DF1000" s="11"/>
      <c r="DG1000" s="11"/>
      <c r="DH1000" s="11"/>
      <c r="DI1000" s="11"/>
      <c r="DJ1000" s="11"/>
      <c r="DK1000" s="11"/>
    </row>
    <row r="1001" spans="16:115" ht="15" customHeight="1" x14ac:dyDescent="0.25"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  <c r="BS1001" s="11"/>
      <c r="BT1001" s="11"/>
      <c r="BU1001" s="11"/>
      <c r="BV1001" s="11"/>
      <c r="BW1001" s="11"/>
      <c r="BX1001" s="11"/>
      <c r="BY1001" s="11"/>
      <c r="BZ1001" s="11"/>
      <c r="CA1001" s="11"/>
      <c r="CB1001" s="11"/>
      <c r="CC1001" s="11"/>
      <c r="CD1001" s="11"/>
      <c r="CI1001" s="11"/>
      <c r="CJ1001" s="11"/>
      <c r="CK1001" s="11"/>
      <c r="CL1001" s="11"/>
      <c r="CM1001" s="11"/>
      <c r="CN1001" s="11"/>
      <c r="CO1001" s="11"/>
      <c r="CP1001" s="11"/>
      <c r="CQ1001" s="11"/>
      <c r="CR1001" s="11"/>
      <c r="CS1001" s="11"/>
      <c r="CT1001" s="11"/>
      <c r="CU1001" s="11"/>
      <c r="CV1001" s="11"/>
      <c r="CW1001" s="11"/>
      <c r="CX1001" s="11"/>
      <c r="CY1001" s="11"/>
      <c r="CZ1001" s="11"/>
      <c r="DA1001" s="11"/>
      <c r="DB1001" s="11"/>
      <c r="DC1001" s="11"/>
      <c r="DD1001" s="11"/>
      <c r="DE1001" s="11"/>
      <c r="DF1001" s="11"/>
      <c r="DG1001" s="11"/>
      <c r="DH1001" s="11"/>
      <c r="DI1001" s="11"/>
      <c r="DJ1001" s="11"/>
      <c r="DK1001" s="11"/>
    </row>
    <row r="1002" spans="16:115" ht="15" customHeight="1" x14ac:dyDescent="0.25"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1"/>
      <c r="CB1002" s="11"/>
      <c r="CC1002" s="11"/>
      <c r="CD1002" s="11"/>
      <c r="CI1002" s="11"/>
      <c r="CJ1002" s="11"/>
      <c r="CK1002" s="11"/>
      <c r="CL1002" s="11"/>
      <c r="CM1002" s="11"/>
      <c r="CN1002" s="11"/>
      <c r="CO1002" s="11"/>
      <c r="CP1002" s="11"/>
      <c r="CQ1002" s="11"/>
      <c r="CR1002" s="11"/>
      <c r="CS1002" s="11"/>
      <c r="CT1002" s="11"/>
      <c r="CU1002" s="11"/>
      <c r="CV1002" s="11"/>
      <c r="CW1002" s="11"/>
      <c r="CX1002" s="11"/>
      <c r="CY1002" s="11"/>
      <c r="CZ1002" s="11"/>
      <c r="DA1002" s="11"/>
      <c r="DB1002" s="11"/>
      <c r="DC1002" s="11"/>
      <c r="DD1002" s="11"/>
      <c r="DE1002" s="11"/>
      <c r="DF1002" s="11"/>
      <c r="DG1002" s="11"/>
      <c r="DH1002" s="11"/>
      <c r="DI1002" s="11"/>
      <c r="DJ1002" s="11"/>
      <c r="DK1002" s="11"/>
    </row>
    <row r="1003" spans="16:115" ht="15" customHeight="1" x14ac:dyDescent="0.25"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/>
      <c r="BM1003" s="11"/>
      <c r="BN1003" s="11"/>
      <c r="BO1003" s="11"/>
      <c r="BP1003" s="11"/>
      <c r="BQ1003" s="11"/>
      <c r="BR1003" s="11"/>
      <c r="BS1003" s="11"/>
      <c r="BT1003" s="11"/>
      <c r="BU1003" s="11"/>
      <c r="BV1003" s="11"/>
      <c r="BW1003" s="11"/>
      <c r="BX1003" s="11"/>
      <c r="BY1003" s="11"/>
      <c r="BZ1003" s="11"/>
      <c r="CA1003" s="11"/>
      <c r="CB1003" s="11"/>
      <c r="CC1003" s="11"/>
      <c r="CD1003" s="11"/>
      <c r="CI1003" s="11"/>
      <c r="CJ1003" s="11"/>
      <c r="CK1003" s="11"/>
      <c r="CL1003" s="11"/>
      <c r="CM1003" s="11"/>
      <c r="CN1003" s="11"/>
      <c r="CO1003" s="11"/>
      <c r="CP1003" s="11"/>
      <c r="CQ1003" s="11"/>
      <c r="CR1003" s="11"/>
      <c r="CS1003" s="11"/>
      <c r="CT1003" s="11"/>
      <c r="CU1003" s="11"/>
      <c r="CV1003" s="11"/>
      <c r="CW1003" s="11"/>
      <c r="CX1003" s="11"/>
      <c r="CY1003" s="11"/>
      <c r="CZ1003" s="11"/>
      <c r="DA1003" s="11"/>
      <c r="DB1003" s="11"/>
      <c r="DC1003" s="11"/>
      <c r="DD1003" s="11"/>
      <c r="DE1003" s="11"/>
      <c r="DF1003" s="11"/>
      <c r="DG1003" s="11"/>
      <c r="DH1003" s="11"/>
      <c r="DI1003" s="11"/>
      <c r="DJ1003" s="11"/>
      <c r="DK1003" s="11"/>
    </row>
    <row r="1004" spans="16:115" ht="15" customHeight="1" x14ac:dyDescent="0.25"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/>
      <c r="BM1004" s="11"/>
      <c r="BN1004" s="11"/>
      <c r="BO1004" s="11"/>
      <c r="BP1004" s="11"/>
      <c r="BQ1004" s="11"/>
      <c r="BR1004" s="11"/>
      <c r="BS1004" s="11"/>
      <c r="BT1004" s="11"/>
      <c r="BU1004" s="11"/>
      <c r="BV1004" s="11"/>
      <c r="BW1004" s="11"/>
      <c r="BX1004" s="11"/>
      <c r="BY1004" s="11"/>
      <c r="BZ1004" s="11"/>
      <c r="CA1004" s="11"/>
      <c r="CB1004" s="11"/>
      <c r="CC1004" s="11"/>
      <c r="CD1004" s="11"/>
      <c r="CI1004" s="11"/>
      <c r="CJ1004" s="11"/>
      <c r="CK1004" s="11"/>
      <c r="CL1004" s="11"/>
      <c r="CM1004" s="11"/>
      <c r="CN1004" s="11"/>
      <c r="CO1004" s="11"/>
      <c r="CP1004" s="11"/>
      <c r="CQ1004" s="11"/>
      <c r="CR1004" s="11"/>
      <c r="CS1004" s="11"/>
      <c r="CT1004" s="11"/>
      <c r="CU1004" s="11"/>
      <c r="CV1004" s="11"/>
      <c r="CW1004" s="11"/>
      <c r="CX1004" s="11"/>
      <c r="CY1004" s="11"/>
      <c r="CZ1004" s="11"/>
      <c r="DA1004" s="11"/>
      <c r="DB1004" s="11"/>
      <c r="DC1004" s="11"/>
      <c r="DD1004" s="11"/>
      <c r="DE1004" s="11"/>
      <c r="DF1004" s="11"/>
      <c r="DG1004" s="11"/>
      <c r="DH1004" s="11"/>
      <c r="DI1004" s="11"/>
      <c r="DJ1004" s="11"/>
      <c r="DK1004" s="11"/>
    </row>
    <row r="1005" spans="16:115" ht="15" customHeight="1" x14ac:dyDescent="0.25"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/>
      <c r="BM1005" s="11"/>
      <c r="BN1005" s="11"/>
      <c r="BO1005" s="11"/>
      <c r="BP1005" s="11"/>
      <c r="BQ1005" s="11"/>
      <c r="BR1005" s="11"/>
      <c r="BS1005" s="11"/>
      <c r="BT1005" s="11"/>
      <c r="BU1005" s="11"/>
      <c r="BV1005" s="11"/>
      <c r="BW1005" s="11"/>
      <c r="BX1005" s="11"/>
      <c r="BY1005" s="11"/>
      <c r="BZ1005" s="11"/>
      <c r="CA1005" s="11"/>
      <c r="CB1005" s="11"/>
      <c r="CC1005" s="11"/>
      <c r="CD1005" s="11"/>
      <c r="CI1005" s="11"/>
      <c r="CJ1005" s="11"/>
      <c r="CK1005" s="11"/>
      <c r="CL1005" s="11"/>
      <c r="CM1005" s="11"/>
      <c r="CN1005" s="11"/>
      <c r="CO1005" s="11"/>
      <c r="CP1005" s="11"/>
      <c r="CQ1005" s="11"/>
      <c r="CR1005" s="11"/>
      <c r="CS1005" s="11"/>
      <c r="CT1005" s="11"/>
      <c r="CU1005" s="11"/>
      <c r="CV1005" s="11"/>
      <c r="CW1005" s="11"/>
      <c r="CX1005" s="11"/>
      <c r="CY1005" s="11"/>
      <c r="CZ1005" s="11"/>
      <c r="DA1005" s="11"/>
      <c r="DB1005" s="11"/>
      <c r="DC1005" s="11"/>
      <c r="DD1005" s="11"/>
      <c r="DE1005" s="11"/>
      <c r="DF1005" s="11"/>
      <c r="DG1005" s="11"/>
      <c r="DH1005" s="11"/>
      <c r="DI1005" s="11"/>
      <c r="DJ1005" s="11"/>
      <c r="DK1005" s="11"/>
    </row>
    <row r="1006" spans="16:115" ht="15" customHeight="1" x14ac:dyDescent="0.25"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/>
      <c r="BM1006" s="11"/>
      <c r="BN1006" s="11"/>
      <c r="BO1006" s="11"/>
      <c r="BP1006" s="11"/>
      <c r="BQ1006" s="11"/>
      <c r="BR1006" s="11"/>
      <c r="BS1006" s="11"/>
      <c r="BT1006" s="11"/>
      <c r="BU1006" s="11"/>
      <c r="BV1006" s="11"/>
      <c r="BW1006" s="11"/>
      <c r="BX1006" s="11"/>
      <c r="BY1006" s="11"/>
      <c r="BZ1006" s="11"/>
      <c r="CA1006" s="11"/>
      <c r="CB1006" s="11"/>
      <c r="CC1006" s="11"/>
      <c r="CD1006" s="11"/>
      <c r="CI1006" s="11"/>
      <c r="CJ1006" s="11"/>
      <c r="CK1006" s="11"/>
      <c r="CL1006" s="11"/>
      <c r="CM1006" s="11"/>
      <c r="CN1006" s="11"/>
      <c r="CO1006" s="11"/>
      <c r="CP1006" s="11"/>
      <c r="CQ1006" s="11"/>
      <c r="CR1006" s="11"/>
      <c r="CS1006" s="11"/>
      <c r="CT1006" s="11"/>
      <c r="CU1006" s="11"/>
      <c r="CV1006" s="11"/>
      <c r="CW1006" s="11"/>
      <c r="CX1006" s="11"/>
      <c r="CY1006" s="11"/>
      <c r="CZ1006" s="11"/>
      <c r="DA1006" s="11"/>
      <c r="DB1006" s="11"/>
      <c r="DC1006" s="11"/>
      <c r="DD1006" s="11"/>
      <c r="DE1006" s="11"/>
      <c r="DF1006" s="11"/>
      <c r="DG1006" s="11"/>
      <c r="DH1006" s="11"/>
      <c r="DI1006" s="11"/>
      <c r="DJ1006" s="11"/>
      <c r="DK1006" s="11"/>
    </row>
    <row r="1007" spans="16:115" ht="15" customHeight="1" x14ac:dyDescent="0.25"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/>
      <c r="BM1007" s="11"/>
      <c r="BN1007" s="11"/>
      <c r="BO1007" s="11"/>
      <c r="BP1007" s="11"/>
      <c r="BQ1007" s="11"/>
      <c r="BR1007" s="11"/>
      <c r="BS1007" s="11"/>
      <c r="BT1007" s="11"/>
      <c r="BU1007" s="11"/>
      <c r="BV1007" s="11"/>
      <c r="BW1007" s="11"/>
      <c r="BX1007" s="11"/>
      <c r="BY1007" s="11"/>
      <c r="BZ1007" s="11"/>
      <c r="CA1007" s="11"/>
      <c r="CB1007" s="11"/>
      <c r="CC1007" s="11"/>
      <c r="CD1007" s="11"/>
      <c r="CI1007" s="11"/>
      <c r="CJ1007" s="11"/>
      <c r="CK1007" s="11"/>
      <c r="CL1007" s="11"/>
      <c r="CM1007" s="11"/>
      <c r="CN1007" s="11"/>
      <c r="CO1007" s="11"/>
      <c r="CP1007" s="11"/>
      <c r="CQ1007" s="11"/>
      <c r="CR1007" s="11"/>
      <c r="CS1007" s="11"/>
      <c r="CT1007" s="11"/>
      <c r="CU1007" s="11"/>
      <c r="CV1007" s="11"/>
      <c r="CW1007" s="11"/>
      <c r="CX1007" s="11"/>
      <c r="CY1007" s="11"/>
      <c r="CZ1007" s="11"/>
      <c r="DA1007" s="11"/>
      <c r="DB1007" s="11"/>
      <c r="DC1007" s="11"/>
      <c r="DD1007" s="11"/>
      <c r="DE1007" s="11"/>
      <c r="DF1007" s="11"/>
      <c r="DG1007" s="11"/>
      <c r="DH1007" s="11"/>
      <c r="DI1007" s="11"/>
      <c r="DJ1007" s="11"/>
      <c r="DK1007" s="11"/>
    </row>
    <row r="1008" spans="16:115" ht="15" customHeight="1" x14ac:dyDescent="0.25">
      <c r="P1008" s="11"/>
      <c r="Q1008" s="11"/>
      <c r="R1008" s="11"/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/>
      <c r="BM1008" s="11"/>
      <c r="BN1008" s="11"/>
      <c r="BO1008" s="11"/>
      <c r="BP1008" s="11"/>
      <c r="BQ1008" s="11"/>
      <c r="BR1008" s="11"/>
      <c r="BS1008" s="11"/>
      <c r="BT1008" s="11"/>
      <c r="BU1008" s="11"/>
      <c r="BV1008" s="11"/>
      <c r="BW1008" s="11"/>
      <c r="BX1008" s="11"/>
      <c r="BY1008" s="11"/>
      <c r="BZ1008" s="11"/>
      <c r="CA1008" s="11"/>
      <c r="CB1008" s="11"/>
      <c r="CC1008" s="11"/>
      <c r="CD1008" s="11"/>
      <c r="CI1008" s="11"/>
      <c r="CJ1008" s="11"/>
      <c r="CK1008" s="11"/>
      <c r="CL1008" s="11"/>
      <c r="CM1008" s="11"/>
      <c r="CN1008" s="11"/>
      <c r="CO1008" s="11"/>
      <c r="CP1008" s="11"/>
      <c r="CQ1008" s="11"/>
      <c r="CR1008" s="11"/>
      <c r="CS1008" s="11"/>
      <c r="CT1008" s="11"/>
      <c r="CU1008" s="11"/>
      <c r="CV1008" s="11"/>
      <c r="CW1008" s="11"/>
      <c r="CX1008" s="11"/>
      <c r="CY1008" s="11"/>
      <c r="CZ1008" s="11"/>
      <c r="DA1008" s="11"/>
      <c r="DB1008" s="11"/>
      <c r="DC1008" s="11"/>
      <c r="DD1008" s="11"/>
      <c r="DE1008" s="11"/>
      <c r="DF1008" s="11"/>
      <c r="DG1008" s="11"/>
      <c r="DH1008" s="11"/>
      <c r="DI1008" s="11"/>
      <c r="DJ1008" s="11"/>
      <c r="DK1008" s="11"/>
    </row>
    <row r="1009" spans="16:115" ht="15" customHeight="1" x14ac:dyDescent="0.25">
      <c r="P1009" s="11"/>
      <c r="Q1009" s="11"/>
      <c r="R1009" s="11"/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/>
      <c r="BM1009" s="11"/>
      <c r="BN1009" s="11"/>
      <c r="BO1009" s="11"/>
      <c r="BP1009" s="11"/>
      <c r="BQ1009" s="11"/>
      <c r="BR1009" s="11"/>
      <c r="BS1009" s="11"/>
      <c r="BT1009" s="11"/>
      <c r="BU1009" s="11"/>
      <c r="BV1009" s="11"/>
      <c r="BW1009" s="11"/>
      <c r="BX1009" s="11"/>
      <c r="BY1009" s="11"/>
      <c r="BZ1009" s="11"/>
      <c r="CA1009" s="11"/>
      <c r="CB1009" s="11"/>
      <c r="CC1009" s="11"/>
      <c r="CD1009" s="11"/>
      <c r="CI1009" s="11"/>
      <c r="CJ1009" s="11"/>
      <c r="CK1009" s="11"/>
      <c r="CL1009" s="11"/>
      <c r="CM1009" s="11"/>
      <c r="CN1009" s="11"/>
      <c r="CO1009" s="11"/>
      <c r="CP1009" s="11"/>
      <c r="CQ1009" s="11"/>
      <c r="CR1009" s="11"/>
      <c r="CS1009" s="11"/>
      <c r="CT1009" s="11"/>
      <c r="CU1009" s="11"/>
      <c r="CV1009" s="11"/>
      <c r="CW1009" s="11"/>
      <c r="CX1009" s="11"/>
      <c r="CY1009" s="11"/>
      <c r="CZ1009" s="11"/>
      <c r="DA1009" s="11"/>
      <c r="DB1009" s="11"/>
      <c r="DC1009" s="11"/>
      <c r="DD1009" s="11"/>
      <c r="DE1009" s="11"/>
      <c r="DF1009" s="11"/>
      <c r="DG1009" s="11"/>
      <c r="DH1009" s="11"/>
      <c r="DI1009" s="11"/>
      <c r="DJ1009" s="11"/>
      <c r="DK1009" s="11"/>
    </row>
    <row r="1010" spans="16:115" ht="15" customHeight="1" x14ac:dyDescent="0.25">
      <c r="P1010" s="11"/>
      <c r="Q1010" s="11"/>
      <c r="R1010" s="11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  <c r="BX1010" s="11"/>
      <c r="BY1010" s="11"/>
      <c r="BZ1010" s="11"/>
      <c r="CA1010" s="11"/>
      <c r="CB1010" s="11"/>
      <c r="CC1010" s="11"/>
      <c r="CD1010" s="11"/>
      <c r="CI1010" s="11"/>
      <c r="CJ1010" s="11"/>
      <c r="CK1010" s="11"/>
      <c r="CL1010" s="11"/>
      <c r="CM1010" s="11"/>
      <c r="CN1010" s="11"/>
      <c r="CO1010" s="11"/>
      <c r="CP1010" s="11"/>
      <c r="CQ1010" s="11"/>
      <c r="CR1010" s="11"/>
      <c r="CS1010" s="11"/>
      <c r="CT1010" s="11"/>
      <c r="CU1010" s="11"/>
      <c r="CV1010" s="11"/>
      <c r="CW1010" s="11"/>
      <c r="CX1010" s="11"/>
      <c r="CY1010" s="11"/>
      <c r="CZ1010" s="11"/>
      <c r="DA1010" s="11"/>
      <c r="DB1010" s="11"/>
      <c r="DC1010" s="11"/>
      <c r="DD1010" s="11"/>
      <c r="DE1010" s="11"/>
      <c r="DF1010" s="11"/>
      <c r="DG1010" s="11"/>
      <c r="DH1010" s="11"/>
      <c r="DI1010" s="11"/>
      <c r="DJ1010" s="11"/>
      <c r="DK1010" s="11"/>
    </row>
    <row r="1011" spans="16:115" ht="15" customHeight="1" x14ac:dyDescent="0.25">
      <c r="P1011" s="11"/>
      <c r="Q1011" s="11"/>
      <c r="R1011" s="11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  <c r="CD1011" s="11"/>
      <c r="CI1011" s="11"/>
      <c r="CJ1011" s="11"/>
      <c r="CK1011" s="11"/>
      <c r="CL1011" s="11"/>
      <c r="CM1011" s="11"/>
      <c r="CN1011" s="11"/>
      <c r="CO1011" s="11"/>
      <c r="CP1011" s="11"/>
      <c r="CQ1011" s="11"/>
      <c r="CR1011" s="11"/>
      <c r="CS1011" s="11"/>
      <c r="CT1011" s="11"/>
      <c r="CU1011" s="11"/>
      <c r="CV1011" s="11"/>
      <c r="CW1011" s="11"/>
      <c r="CX1011" s="11"/>
      <c r="CY1011" s="11"/>
      <c r="CZ1011" s="11"/>
      <c r="DA1011" s="11"/>
      <c r="DB1011" s="11"/>
      <c r="DC1011" s="11"/>
      <c r="DD1011" s="11"/>
      <c r="DE1011" s="11"/>
      <c r="DF1011" s="11"/>
      <c r="DG1011" s="11"/>
      <c r="DH1011" s="11"/>
      <c r="DI1011" s="11"/>
      <c r="DJ1011" s="11"/>
      <c r="DK1011" s="11"/>
    </row>
    <row r="1012" spans="16:115" ht="15" customHeight="1" x14ac:dyDescent="0.25">
      <c r="P1012" s="11"/>
      <c r="Q1012" s="11"/>
      <c r="R1012" s="11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  <c r="CD1012" s="11"/>
      <c r="CI1012" s="11"/>
      <c r="CJ1012" s="11"/>
      <c r="CK1012" s="11"/>
      <c r="CL1012" s="11"/>
      <c r="CM1012" s="11"/>
      <c r="CN1012" s="11"/>
      <c r="CO1012" s="11"/>
      <c r="CP1012" s="11"/>
      <c r="CQ1012" s="11"/>
      <c r="CR1012" s="11"/>
      <c r="CS1012" s="11"/>
      <c r="CT1012" s="11"/>
      <c r="CU1012" s="11"/>
      <c r="CV1012" s="11"/>
      <c r="CW1012" s="11"/>
      <c r="CX1012" s="11"/>
      <c r="CY1012" s="11"/>
      <c r="CZ1012" s="11"/>
      <c r="DA1012" s="11"/>
      <c r="DB1012" s="11"/>
      <c r="DC1012" s="11"/>
      <c r="DD1012" s="11"/>
      <c r="DE1012" s="11"/>
      <c r="DF1012" s="11"/>
      <c r="DG1012" s="11"/>
      <c r="DH1012" s="11"/>
      <c r="DI1012" s="11"/>
      <c r="DJ1012" s="11"/>
      <c r="DK1012" s="11"/>
    </row>
    <row r="1013" spans="16:115" ht="15" customHeight="1" x14ac:dyDescent="0.25">
      <c r="P1013" s="11"/>
      <c r="Q1013" s="11"/>
      <c r="R1013" s="11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  <c r="CD1013" s="11"/>
      <c r="CI1013" s="11"/>
      <c r="CJ1013" s="11"/>
      <c r="CK1013" s="11"/>
      <c r="CL1013" s="11"/>
      <c r="CM1013" s="11"/>
      <c r="CN1013" s="11"/>
      <c r="CO1013" s="11"/>
      <c r="CP1013" s="11"/>
      <c r="CQ1013" s="11"/>
      <c r="CR1013" s="11"/>
      <c r="CS1013" s="11"/>
      <c r="CT1013" s="11"/>
      <c r="CU1013" s="11"/>
      <c r="CV1013" s="11"/>
      <c r="CW1013" s="11"/>
      <c r="CX1013" s="11"/>
      <c r="CY1013" s="11"/>
      <c r="CZ1013" s="11"/>
      <c r="DA1013" s="11"/>
      <c r="DB1013" s="11"/>
      <c r="DC1013" s="11"/>
      <c r="DD1013" s="11"/>
      <c r="DE1013" s="11"/>
      <c r="DF1013" s="11"/>
      <c r="DG1013" s="11"/>
      <c r="DH1013" s="11"/>
      <c r="DI1013" s="11"/>
      <c r="DJ1013" s="11"/>
      <c r="DK1013" s="11"/>
    </row>
    <row r="1014" spans="16:115" ht="15" customHeight="1" x14ac:dyDescent="0.25">
      <c r="P1014" s="11"/>
      <c r="Q1014" s="11"/>
      <c r="R1014" s="11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  <c r="CD1014" s="11"/>
      <c r="CI1014" s="11"/>
      <c r="CJ1014" s="11"/>
      <c r="CK1014" s="11"/>
      <c r="CL1014" s="11"/>
      <c r="CM1014" s="11"/>
      <c r="CN1014" s="11"/>
      <c r="CO1014" s="11"/>
      <c r="CP1014" s="11"/>
      <c r="CQ1014" s="11"/>
      <c r="CR1014" s="11"/>
      <c r="CS1014" s="11"/>
      <c r="CT1014" s="11"/>
      <c r="CU1014" s="11"/>
      <c r="CV1014" s="11"/>
      <c r="CW1014" s="11"/>
      <c r="CX1014" s="11"/>
      <c r="CY1014" s="11"/>
      <c r="CZ1014" s="11"/>
      <c r="DA1014" s="11"/>
      <c r="DB1014" s="11"/>
      <c r="DC1014" s="11"/>
      <c r="DD1014" s="11"/>
      <c r="DE1014" s="11"/>
      <c r="DF1014" s="11"/>
      <c r="DG1014" s="11"/>
      <c r="DH1014" s="11"/>
      <c r="DI1014" s="11"/>
      <c r="DJ1014" s="11"/>
      <c r="DK1014" s="11"/>
    </row>
    <row r="1015" spans="16:115" ht="15" customHeight="1" x14ac:dyDescent="0.25"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I1015" s="11"/>
      <c r="CJ1015" s="11"/>
      <c r="CK1015" s="11"/>
      <c r="CL1015" s="11"/>
      <c r="CM1015" s="11"/>
      <c r="CN1015" s="11"/>
      <c r="CO1015" s="11"/>
      <c r="CP1015" s="11"/>
      <c r="CQ1015" s="11"/>
      <c r="CR1015" s="11"/>
      <c r="CS1015" s="11"/>
      <c r="CT1015" s="11"/>
      <c r="CU1015" s="11"/>
      <c r="CV1015" s="11"/>
      <c r="CW1015" s="11"/>
      <c r="CX1015" s="11"/>
      <c r="CY1015" s="11"/>
      <c r="CZ1015" s="11"/>
      <c r="DA1015" s="11"/>
      <c r="DB1015" s="11"/>
      <c r="DC1015" s="11"/>
      <c r="DD1015" s="11"/>
      <c r="DE1015" s="11"/>
      <c r="DF1015" s="11"/>
      <c r="DG1015" s="11"/>
      <c r="DH1015" s="11"/>
      <c r="DI1015" s="11"/>
      <c r="DJ1015" s="11"/>
      <c r="DK1015" s="11"/>
    </row>
    <row r="1016" spans="16:115" ht="15" customHeight="1" x14ac:dyDescent="0.25">
      <c r="P1016" s="11"/>
      <c r="Q1016" s="11"/>
      <c r="R1016" s="11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  <c r="CD1016" s="11"/>
      <c r="CI1016" s="11"/>
      <c r="CJ1016" s="11"/>
      <c r="CK1016" s="11"/>
      <c r="CL1016" s="11"/>
      <c r="CM1016" s="11"/>
      <c r="CN1016" s="11"/>
      <c r="CO1016" s="11"/>
      <c r="CP1016" s="11"/>
      <c r="CQ1016" s="11"/>
      <c r="CR1016" s="11"/>
      <c r="CS1016" s="11"/>
      <c r="CT1016" s="11"/>
      <c r="CU1016" s="11"/>
      <c r="CV1016" s="11"/>
      <c r="CW1016" s="11"/>
      <c r="CX1016" s="11"/>
      <c r="CY1016" s="11"/>
      <c r="CZ1016" s="11"/>
      <c r="DA1016" s="11"/>
      <c r="DB1016" s="11"/>
      <c r="DC1016" s="11"/>
      <c r="DD1016" s="11"/>
      <c r="DE1016" s="11"/>
      <c r="DF1016" s="11"/>
      <c r="DG1016" s="11"/>
      <c r="DH1016" s="11"/>
      <c r="DI1016" s="11"/>
      <c r="DJ1016" s="11"/>
      <c r="DK1016" s="11"/>
    </row>
    <row r="1017" spans="16:115" ht="15" customHeight="1" x14ac:dyDescent="0.25">
      <c r="P1017" s="11"/>
      <c r="Q1017" s="11"/>
      <c r="R1017" s="11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  <c r="CD1017" s="11"/>
      <c r="CI1017" s="11"/>
      <c r="CJ1017" s="11"/>
      <c r="CK1017" s="11"/>
      <c r="CL1017" s="11"/>
      <c r="CM1017" s="11"/>
      <c r="CN1017" s="11"/>
      <c r="CO1017" s="11"/>
      <c r="CP1017" s="11"/>
      <c r="CQ1017" s="11"/>
      <c r="CR1017" s="11"/>
      <c r="CS1017" s="11"/>
      <c r="CT1017" s="11"/>
      <c r="CU1017" s="11"/>
      <c r="CV1017" s="11"/>
      <c r="CW1017" s="11"/>
      <c r="CX1017" s="11"/>
      <c r="CY1017" s="11"/>
      <c r="CZ1017" s="11"/>
      <c r="DA1017" s="11"/>
      <c r="DB1017" s="11"/>
      <c r="DC1017" s="11"/>
      <c r="DD1017" s="11"/>
      <c r="DE1017" s="11"/>
      <c r="DF1017" s="11"/>
      <c r="DG1017" s="11"/>
      <c r="DH1017" s="11"/>
      <c r="DI1017" s="11"/>
      <c r="DJ1017" s="11"/>
      <c r="DK1017" s="11"/>
    </row>
    <row r="1018" spans="16:115" ht="15" customHeight="1" x14ac:dyDescent="0.25">
      <c r="P1018" s="11"/>
      <c r="Q1018" s="11"/>
      <c r="R1018" s="11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  <c r="CD1018" s="11"/>
      <c r="CI1018" s="11"/>
      <c r="CJ1018" s="11"/>
      <c r="CK1018" s="11"/>
      <c r="CL1018" s="11"/>
      <c r="CM1018" s="11"/>
      <c r="CN1018" s="11"/>
      <c r="CO1018" s="11"/>
      <c r="CP1018" s="11"/>
      <c r="CQ1018" s="11"/>
      <c r="CR1018" s="11"/>
      <c r="CS1018" s="11"/>
      <c r="CT1018" s="11"/>
      <c r="CU1018" s="11"/>
      <c r="CV1018" s="11"/>
      <c r="CW1018" s="11"/>
      <c r="CX1018" s="11"/>
      <c r="CY1018" s="11"/>
      <c r="CZ1018" s="11"/>
      <c r="DA1018" s="11"/>
      <c r="DB1018" s="11"/>
      <c r="DC1018" s="11"/>
      <c r="DD1018" s="11"/>
      <c r="DE1018" s="11"/>
      <c r="DF1018" s="11"/>
      <c r="DG1018" s="11"/>
      <c r="DH1018" s="11"/>
      <c r="DI1018" s="11"/>
      <c r="DJ1018" s="11"/>
      <c r="DK1018" s="11"/>
    </row>
    <row r="1019" spans="16:115" ht="15" customHeight="1" x14ac:dyDescent="0.25">
      <c r="P1019" s="11"/>
      <c r="Q1019" s="11"/>
      <c r="R1019" s="11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  <c r="CD1019" s="11"/>
      <c r="CI1019" s="11"/>
      <c r="CJ1019" s="11"/>
      <c r="CK1019" s="11"/>
      <c r="CL1019" s="11"/>
      <c r="CM1019" s="11"/>
      <c r="CN1019" s="11"/>
      <c r="CO1019" s="11"/>
      <c r="CP1019" s="11"/>
      <c r="CQ1019" s="11"/>
      <c r="CR1019" s="11"/>
      <c r="CS1019" s="11"/>
      <c r="CT1019" s="11"/>
      <c r="CU1019" s="11"/>
      <c r="CV1019" s="11"/>
      <c r="CW1019" s="11"/>
      <c r="CX1019" s="11"/>
      <c r="CY1019" s="11"/>
      <c r="CZ1019" s="11"/>
      <c r="DA1019" s="11"/>
      <c r="DB1019" s="11"/>
      <c r="DC1019" s="11"/>
      <c r="DD1019" s="11"/>
      <c r="DE1019" s="11"/>
      <c r="DF1019" s="11"/>
      <c r="DG1019" s="11"/>
      <c r="DH1019" s="11"/>
      <c r="DI1019" s="11"/>
      <c r="DJ1019" s="11"/>
      <c r="DK1019" s="11"/>
    </row>
    <row r="1020" spans="16:115" ht="15" customHeight="1" x14ac:dyDescent="0.25">
      <c r="P1020" s="11"/>
      <c r="Q1020" s="11"/>
      <c r="R1020" s="11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  <c r="CD1020" s="11"/>
      <c r="CI1020" s="11"/>
      <c r="CJ1020" s="11"/>
      <c r="CK1020" s="11"/>
      <c r="CL1020" s="11"/>
      <c r="CM1020" s="11"/>
      <c r="CN1020" s="11"/>
      <c r="CO1020" s="11"/>
      <c r="CP1020" s="11"/>
      <c r="CQ1020" s="11"/>
      <c r="CR1020" s="11"/>
      <c r="CS1020" s="11"/>
      <c r="CT1020" s="11"/>
      <c r="CU1020" s="11"/>
      <c r="CV1020" s="11"/>
      <c r="CW1020" s="11"/>
      <c r="CX1020" s="11"/>
      <c r="CY1020" s="11"/>
      <c r="CZ1020" s="11"/>
      <c r="DA1020" s="11"/>
      <c r="DB1020" s="11"/>
      <c r="DC1020" s="11"/>
      <c r="DD1020" s="11"/>
      <c r="DE1020" s="11"/>
      <c r="DF1020" s="11"/>
      <c r="DG1020" s="11"/>
      <c r="DH1020" s="11"/>
      <c r="DI1020" s="11"/>
      <c r="DJ1020" s="11"/>
      <c r="DK1020" s="11"/>
    </row>
    <row r="1021" spans="16:115" ht="15" customHeight="1" x14ac:dyDescent="0.25">
      <c r="P1021" s="11"/>
      <c r="Q1021" s="11"/>
      <c r="R1021" s="11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  <c r="CD1021" s="11"/>
      <c r="CI1021" s="11"/>
      <c r="CJ1021" s="11"/>
      <c r="CK1021" s="11"/>
      <c r="CL1021" s="11"/>
      <c r="CM1021" s="11"/>
      <c r="CN1021" s="11"/>
      <c r="CO1021" s="11"/>
      <c r="CP1021" s="11"/>
      <c r="CQ1021" s="11"/>
      <c r="CR1021" s="11"/>
      <c r="CS1021" s="11"/>
      <c r="CT1021" s="11"/>
      <c r="CU1021" s="11"/>
      <c r="CV1021" s="11"/>
      <c r="CW1021" s="11"/>
      <c r="CX1021" s="11"/>
      <c r="CY1021" s="11"/>
      <c r="CZ1021" s="11"/>
      <c r="DA1021" s="11"/>
      <c r="DB1021" s="11"/>
      <c r="DC1021" s="11"/>
      <c r="DD1021" s="11"/>
      <c r="DE1021" s="11"/>
      <c r="DF1021" s="11"/>
      <c r="DG1021" s="11"/>
      <c r="DH1021" s="11"/>
      <c r="DI1021" s="11"/>
      <c r="DJ1021" s="11"/>
      <c r="DK1021" s="11"/>
    </row>
    <row r="1022" spans="16:115" ht="15" customHeight="1" x14ac:dyDescent="0.25">
      <c r="P1022" s="11"/>
      <c r="Q1022" s="11"/>
      <c r="R1022" s="11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  <c r="CD1022" s="11"/>
      <c r="CI1022" s="11"/>
      <c r="CJ1022" s="11"/>
      <c r="CK1022" s="11"/>
      <c r="CL1022" s="11"/>
      <c r="CM1022" s="11"/>
      <c r="CN1022" s="11"/>
      <c r="CO1022" s="11"/>
      <c r="CP1022" s="11"/>
      <c r="CQ1022" s="11"/>
      <c r="CR1022" s="11"/>
      <c r="CS1022" s="11"/>
      <c r="CT1022" s="11"/>
      <c r="CU1022" s="11"/>
      <c r="CV1022" s="11"/>
      <c r="CW1022" s="11"/>
      <c r="CX1022" s="11"/>
      <c r="CY1022" s="11"/>
      <c r="CZ1022" s="11"/>
      <c r="DA1022" s="11"/>
      <c r="DB1022" s="11"/>
      <c r="DC1022" s="11"/>
      <c r="DD1022" s="11"/>
      <c r="DE1022" s="11"/>
      <c r="DF1022" s="11"/>
      <c r="DG1022" s="11"/>
      <c r="DH1022" s="11"/>
      <c r="DI1022" s="11"/>
      <c r="DJ1022" s="11"/>
      <c r="DK1022" s="11"/>
    </row>
    <row r="1023" spans="16:115" ht="15" customHeight="1" x14ac:dyDescent="0.25">
      <c r="P1023" s="11"/>
      <c r="Q1023" s="11"/>
      <c r="R1023" s="11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  <c r="CD1023" s="11"/>
      <c r="CI1023" s="11"/>
      <c r="CJ1023" s="11"/>
      <c r="CK1023" s="11"/>
      <c r="CL1023" s="11"/>
      <c r="CM1023" s="11"/>
      <c r="CN1023" s="11"/>
      <c r="CO1023" s="11"/>
      <c r="CP1023" s="11"/>
      <c r="CQ1023" s="11"/>
      <c r="CR1023" s="11"/>
      <c r="CS1023" s="11"/>
      <c r="CT1023" s="11"/>
      <c r="CU1023" s="11"/>
      <c r="CV1023" s="11"/>
      <c r="CW1023" s="11"/>
      <c r="CX1023" s="11"/>
      <c r="CY1023" s="11"/>
      <c r="CZ1023" s="11"/>
      <c r="DA1023" s="11"/>
      <c r="DB1023" s="11"/>
      <c r="DC1023" s="11"/>
      <c r="DD1023" s="11"/>
      <c r="DE1023" s="11"/>
      <c r="DF1023" s="11"/>
      <c r="DG1023" s="11"/>
      <c r="DH1023" s="11"/>
      <c r="DI1023" s="11"/>
      <c r="DJ1023" s="11"/>
      <c r="DK1023" s="11"/>
    </row>
    <row r="1024" spans="16:115" ht="15" customHeight="1" x14ac:dyDescent="0.25">
      <c r="P1024" s="11"/>
      <c r="Q1024" s="11"/>
      <c r="R1024" s="11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  <c r="CD1024" s="11"/>
      <c r="CI1024" s="11"/>
      <c r="CJ1024" s="11"/>
      <c r="CK1024" s="11"/>
      <c r="CL1024" s="11"/>
      <c r="CM1024" s="11"/>
      <c r="CN1024" s="11"/>
      <c r="CO1024" s="11"/>
      <c r="CP1024" s="11"/>
      <c r="CQ1024" s="11"/>
      <c r="CR1024" s="11"/>
      <c r="CS1024" s="11"/>
      <c r="CT1024" s="11"/>
      <c r="CU1024" s="11"/>
      <c r="CV1024" s="11"/>
      <c r="CW1024" s="11"/>
      <c r="CX1024" s="11"/>
      <c r="CY1024" s="11"/>
      <c r="CZ1024" s="11"/>
      <c r="DA1024" s="11"/>
      <c r="DB1024" s="11"/>
      <c r="DC1024" s="11"/>
      <c r="DD1024" s="11"/>
      <c r="DE1024" s="11"/>
      <c r="DF1024" s="11"/>
      <c r="DG1024" s="11"/>
      <c r="DH1024" s="11"/>
      <c r="DI1024" s="11"/>
      <c r="DJ1024" s="11"/>
      <c r="DK1024" s="11"/>
    </row>
    <row r="1025" spans="16:115" ht="15" customHeight="1" x14ac:dyDescent="0.25">
      <c r="P1025" s="11"/>
      <c r="Q1025" s="11"/>
      <c r="R1025" s="11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  <c r="CD1025" s="11"/>
      <c r="CI1025" s="11"/>
      <c r="CJ1025" s="11"/>
      <c r="CK1025" s="11"/>
      <c r="CL1025" s="11"/>
      <c r="CM1025" s="11"/>
      <c r="CN1025" s="11"/>
      <c r="CO1025" s="11"/>
      <c r="CP1025" s="11"/>
      <c r="CQ1025" s="11"/>
      <c r="CR1025" s="11"/>
      <c r="CS1025" s="11"/>
      <c r="CT1025" s="11"/>
      <c r="CU1025" s="11"/>
      <c r="CV1025" s="11"/>
      <c r="CW1025" s="11"/>
      <c r="CX1025" s="11"/>
      <c r="CY1025" s="11"/>
      <c r="CZ1025" s="11"/>
      <c r="DA1025" s="11"/>
      <c r="DB1025" s="11"/>
      <c r="DC1025" s="11"/>
      <c r="DD1025" s="11"/>
      <c r="DE1025" s="11"/>
      <c r="DF1025" s="11"/>
      <c r="DG1025" s="11"/>
      <c r="DH1025" s="11"/>
      <c r="DI1025" s="11"/>
      <c r="DJ1025" s="11"/>
      <c r="DK1025" s="11"/>
    </row>
    <row r="1026" spans="16:115" ht="15" customHeight="1" x14ac:dyDescent="0.25">
      <c r="P1026" s="11"/>
      <c r="Q1026" s="11"/>
      <c r="R1026" s="11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  <c r="CD1026" s="11"/>
      <c r="CI1026" s="11"/>
      <c r="CJ1026" s="11"/>
      <c r="CK1026" s="11"/>
      <c r="CL1026" s="11"/>
      <c r="CM1026" s="11"/>
      <c r="CN1026" s="11"/>
      <c r="CO1026" s="11"/>
      <c r="CP1026" s="11"/>
      <c r="CQ1026" s="11"/>
      <c r="CR1026" s="11"/>
      <c r="CS1026" s="11"/>
      <c r="CT1026" s="11"/>
      <c r="CU1026" s="11"/>
      <c r="CV1026" s="11"/>
      <c r="CW1026" s="11"/>
      <c r="CX1026" s="11"/>
      <c r="CY1026" s="11"/>
      <c r="CZ1026" s="11"/>
      <c r="DA1026" s="11"/>
      <c r="DB1026" s="11"/>
      <c r="DC1026" s="11"/>
      <c r="DD1026" s="11"/>
      <c r="DE1026" s="11"/>
      <c r="DF1026" s="11"/>
      <c r="DG1026" s="11"/>
      <c r="DH1026" s="11"/>
      <c r="DI1026" s="11"/>
      <c r="DJ1026" s="11"/>
      <c r="DK1026" s="11"/>
    </row>
    <row r="1027" spans="16:115" ht="15" customHeight="1" x14ac:dyDescent="0.25">
      <c r="P1027" s="11"/>
      <c r="Q1027" s="11"/>
      <c r="R1027" s="11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  <c r="CD1027" s="11"/>
      <c r="CI1027" s="11"/>
      <c r="CJ1027" s="11"/>
      <c r="CK1027" s="11"/>
      <c r="CL1027" s="11"/>
      <c r="CM1027" s="11"/>
      <c r="CN1027" s="11"/>
      <c r="CO1027" s="11"/>
      <c r="CP1027" s="11"/>
      <c r="CQ1027" s="11"/>
      <c r="CR1027" s="11"/>
      <c r="CS1027" s="11"/>
      <c r="CT1027" s="11"/>
      <c r="CU1027" s="11"/>
      <c r="CV1027" s="11"/>
      <c r="CW1027" s="11"/>
      <c r="CX1027" s="11"/>
      <c r="CY1027" s="11"/>
      <c r="CZ1027" s="11"/>
      <c r="DA1027" s="11"/>
      <c r="DB1027" s="11"/>
      <c r="DC1027" s="11"/>
      <c r="DD1027" s="11"/>
      <c r="DE1027" s="11"/>
      <c r="DF1027" s="11"/>
      <c r="DG1027" s="11"/>
      <c r="DH1027" s="11"/>
      <c r="DI1027" s="11"/>
      <c r="DJ1027" s="11"/>
      <c r="DK1027" s="11"/>
    </row>
    <row r="1028" spans="16:115" ht="15" customHeight="1" x14ac:dyDescent="0.25">
      <c r="P1028" s="11"/>
      <c r="Q1028" s="11"/>
      <c r="R1028" s="11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  <c r="CD1028" s="11"/>
      <c r="CI1028" s="11"/>
      <c r="CJ1028" s="11"/>
      <c r="CK1028" s="11"/>
      <c r="CL1028" s="11"/>
      <c r="CM1028" s="11"/>
      <c r="CN1028" s="11"/>
      <c r="CO1028" s="11"/>
      <c r="CP1028" s="11"/>
      <c r="CQ1028" s="11"/>
      <c r="CR1028" s="11"/>
      <c r="CS1028" s="11"/>
      <c r="CT1028" s="11"/>
      <c r="CU1028" s="11"/>
      <c r="CV1028" s="11"/>
      <c r="CW1028" s="11"/>
      <c r="CX1028" s="11"/>
      <c r="CY1028" s="11"/>
      <c r="CZ1028" s="11"/>
      <c r="DA1028" s="11"/>
      <c r="DB1028" s="11"/>
      <c r="DC1028" s="11"/>
      <c r="DD1028" s="11"/>
      <c r="DE1028" s="11"/>
      <c r="DF1028" s="11"/>
      <c r="DG1028" s="11"/>
      <c r="DH1028" s="11"/>
      <c r="DI1028" s="11"/>
      <c r="DJ1028" s="11"/>
      <c r="DK1028" s="11"/>
    </row>
    <row r="1029" spans="16:115" ht="15" customHeight="1" x14ac:dyDescent="0.25">
      <c r="P1029" s="11"/>
      <c r="Q1029" s="11"/>
      <c r="R1029" s="11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  <c r="CD1029" s="11"/>
      <c r="CI1029" s="11"/>
      <c r="CJ1029" s="11"/>
      <c r="CK1029" s="11"/>
      <c r="CL1029" s="11"/>
      <c r="CM1029" s="11"/>
      <c r="CN1029" s="11"/>
      <c r="CO1029" s="11"/>
      <c r="CP1029" s="11"/>
      <c r="CQ1029" s="11"/>
      <c r="CR1029" s="11"/>
      <c r="CS1029" s="11"/>
      <c r="CT1029" s="11"/>
      <c r="CU1029" s="11"/>
      <c r="CV1029" s="11"/>
      <c r="CW1029" s="11"/>
      <c r="CX1029" s="11"/>
      <c r="CY1029" s="11"/>
      <c r="CZ1029" s="11"/>
      <c r="DA1029" s="11"/>
      <c r="DB1029" s="11"/>
      <c r="DC1029" s="11"/>
      <c r="DD1029" s="11"/>
      <c r="DE1029" s="11"/>
      <c r="DF1029" s="11"/>
      <c r="DG1029" s="11"/>
      <c r="DH1029" s="11"/>
      <c r="DI1029" s="11"/>
      <c r="DJ1029" s="11"/>
      <c r="DK1029" s="11"/>
    </row>
    <row r="1030" spans="16:115" ht="15" customHeight="1" x14ac:dyDescent="0.25">
      <c r="P1030" s="11"/>
      <c r="Q1030" s="11"/>
      <c r="R1030" s="11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  <c r="CD1030" s="11"/>
      <c r="CI1030" s="11"/>
      <c r="CJ1030" s="11"/>
      <c r="CK1030" s="11"/>
      <c r="CL1030" s="11"/>
      <c r="CM1030" s="11"/>
      <c r="CN1030" s="11"/>
      <c r="CO1030" s="11"/>
      <c r="CP1030" s="11"/>
      <c r="CQ1030" s="11"/>
      <c r="CR1030" s="11"/>
      <c r="CS1030" s="11"/>
      <c r="CT1030" s="11"/>
      <c r="CU1030" s="11"/>
      <c r="CV1030" s="11"/>
      <c r="CW1030" s="11"/>
      <c r="CX1030" s="11"/>
      <c r="CY1030" s="11"/>
      <c r="CZ1030" s="11"/>
      <c r="DA1030" s="11"/>
      <c r="DB1030" s="11"/>
      <c r="DC1030" s="11"/>
      <c r="DD1030" s="11"/>
      <c r="DE1030" s="11"/>
      <c r="DF1030" s="11"/>
      <c r="DG1030" s="11"/>
      <c r="DH1030" s="11"/>
      <c r="DI1030" s="11"/>
      <c r="DJ1030" s="11"/>
      <c r="DK1030" s="11"/>
    </row>
    <row r="1031" spans="16:115" ht="15" customHeight="1" x14ac:dyDescent="0.25">
      <c r="P1031" s="11"/>
      <c r="Q1031" s="11"/>
      <c r="R1031" s="11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  <c r="CD1031" s="11"/>
      <c r="CI1031" s="11"/>
      <c r="CJ1031" s="11"/>
      <c r="CK1031" s="11"/>
      <c r="CL1031" s="11"/>
      <c r="CM1031" s="11"/>
      <c r="CN1031" s="11"/>
      <c r="CO1031" s="11"/>
      <c r="CP1031" s="11"/>
      <c r="CQ1031" s="11"/>
      <c r="CR1031" s="11"/>
      <c r="CS1031" s="11"/>
      <c r="CT1031" s="11"/>
      <c r="CU1031" s="11"/>
      <c r="CV1031" s="11"/>
      <c r="CW1031" s="11"/>
      <c r="CX1031" s="11"/>
      <c r="CY1031" s="11"/>
      <c r="CZ1031" s="11"/>
      <c r="DA1031" s="11"/>
      <c r="DB1031" s="11"/>
      <c r="DC1031" s="11"/>
      <c r="DD1031" s="11"/>
      <c r="DE1031" s="11"/>
      <c r="DF1031" s="11"/>
      <c r="DG1031" s="11"/>
      <c r="DH1031" s="11"/>
      <c r="DI1031" s="11"/>
      <c r="DJ1031" s="11"/>
      <c r="DK1031" s="11"/>
    </row>
    <row r="1032" spans="16:115" ht="15" customHeight="1" x14ac:dyDescent="0.25">
      <c r="P1032" s="11"/>
      <c r="Q1032" s="11"/>
      <c r="R1032" s="11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  <c r="CD1032" s="11"/>
      <c r="CI1032" s="11"/>
      <c r="CJ1032" s="11"/>
      <c r="CK1032" s="11"/>
      <c r="CL1032" s="11"/>
      <c r="CM1032" s="11"/>
      <c r="CN1032" s="11"/>
      <c r="CO1032" s="11"/>
      <c r="CP1032" s="11"/>
      <c r="CQ1032" s="11"/>
      <c r="CR1032" s="11"/>
      <c r="CS1032" s="11"/>
      <c r="CT1032" s="11"/>
      <c r="CU1032" s="11"/>
      <c r="CV1032" s="11"/>
      <c r="CW1032" s="11"/>
      <c r="CX1032" s="11"/>
      <c r="CY1032" s="11"/>
      <c r="CZ1032" s="11"/>
      <c r="DA1032" s="11"/>
      <c r="DB1032" s="11"/>
      <c r="DC1032" s="11"/>
      <c r="DD1032" s="11"/>
      <c r="DE1032" s="11"/>
      <c r="DF1032" s="11"/>
      <c r="DG1032" s="11"/>
      <c r="DH1032" s="11"/>
      <c r="DI1032" s="11"/>
      <c r="DJ1032" s="11"/>
      <c r="DK1032" s="11"/>
    </row>
    <row r="1033" spans="16:115" ht="15" customHeight="1" x14ac:dyDescent="0.25">
      <c r="P1033" s="11"/>
      <c r="Q1033" s="11"/>
      <c r="R1033" s="11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  <c r="CD1033" s="11"/>
      <c r="CI1033" s="11"/>
      <c r="CJ1033" s="11"/>
      <c r="CK1033" s="11"/>
      <c r="CL1033" s="11"/>
      <c r="CM1033" s="11"/>
      <c r="CN1033" s="11"/>
      <c r="CO1033" s="11"/>
      <c r="CP1033" s="11"/>
      <c r="CQ1033" s="11"/>
      <c r="CR1033" s="11"/>
      <c r="CS1033" s="11"/>
      <c r="CT1033" s="11"/>
      <c r="CU1033" s="11"/>
      <c r="CV1033" s="11"/>
      <c r="CW1033" s="11"/>
      <c r="CX1033" s="11"/>
      <c r="CY1033" s="11"/>
      <c r="CZ1033" s="11"/>
      <c r="DA1033" s="11"/>
      <c r="DB1033" s="11"/>
      <c r="DC1033" s="11"/>
      <c r="DD1033" s="11"/>
      <c r="DE1033" s="11"/>
      <c r="DF1033" s="11"/>
      <c r="DG1033" s="11"/>
      <c r="DH1033" s="11"/>
      <c r="DI1033" s="11"/>
      <c r="DJ1033" s="11"/>
      <c r="DK1033" s="11"/>
    </row>
    <row r="1034" spans="16:115" ht="15" customHeight="1" x14ac:dyDescent="0.25">
      <c r="P1034" s="11"/>
      <c r="Q1034" s="11"/>
      <c r="R1034" s="11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  <c r="CD1034" s="11"/>
      <c r="CI1034" s="11"/>
      <c r="CJ1034" s="11"/>
      <c r="CK1034" s="11"/>
      <c r="CL1034" s="11"/>
      <c r="CM1034" s="11"/>
      <c r="CN1034" s="11"/>
      <c r="CO1034" s="11"/>
      <c r="CP1034" s="11"/>
      <c r="CQ1034" s="11"/>
      <c r="CR1034" s="11"/>
      <c r="CS1034" s="11"/>
      <c r="CT1034" s="11"/>
      <c r="CU1034" s="11"/>
      <c r="CV1034" s="11"/>
      <c r="CW1034" s="11"/>
      <c r="CX1034" s="11"/>
      <c r="CY1034" s="11"/>
      <c r="CZ1034" s="11"/>
      <c r="DA1034" s="11"/>
      <c r="DB1034" s="11"/>
      <c r="DC1034" s="11"/>
      <c r="DD1034" s="11"/>
      <c r="DE1034" s="11"/>
      <c r="DF1034" s="11"/>
      <c r="DG1034" s="11"/>
      <c r="DH1034" s="11"/>
      <c r="DI1034" s="11"/>
      <c r="DJ1034" s="11"/>
      <c r="DK1034" s="11"/>
    </row>
    <row r="1035" spans="16:115" ht="15" customHeight="1" x14ac:dyDescent="0.25">
      <c r="P1035" s="11"/>
      <c r="Q1035" s="11"/>
      <c r="R1035" s="11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  <c r="CD1035" s="11"/>
      <c r="CI1035" s="11"/>
      <c r="CJ1035" s="11"/>
      <c r="CK1035" s="11"/>
      <c r="CL1035" s="11"/>
      <c r="CM1035" s="11"/>
      <c r="CN1035" s="11"/>
      <c r="CO1035" s="11"/>
      <c r="CP1035" s="11"/>
      <c r="CQ1035" s="11"/>
      <c r="CR1035" s="11"/>
      <c r="CS1035" s="11"/>
      <c r="CT1035" s="11"/>
      <c r="CU1035" s="11"/>
      <c r="CV1035" s="11"/>
      <c r="CW1035" s="11"/>
      <c r="CX1035" s="11"/>
      <c r="CY1035" s="11"/>
      <c r="CZ1035" s="11"/>
      <c r="DA1035" s="11"/>
      <c r="DB1035" s="11"/>
      <c r="DC1035" s="11"/>
      <c r="DD1035" s="11"/>
      <c r="DE1035" s="11"/>
      <c r="DF1035" s="11"/>
      <c r="DG1035" s="11"/>
      <c r="DH1035" s="11"/>
      <c r="DI1035" s="11"/>
      <c r="DJ1035" s="11"/>
      <c r="DK1035" s="11"/>
    </row>
    <row r="1036" spans="16:115" ht="15" customHeight="1" x14ac:dyDescent="0.25">
      <c r="P1036" s="11"/>
      <c r="Q1036" s="11"/>
      <c r="R1036" s="11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  <c r="CD1036" s="11"/>
      <c r="CI1036" s="11"/>
      <c r="CJ1036" s="11"/>
      <c r="CK1036" s="11"/>
      <c r="CL1036" s="11"/>
      <c r="CM1036" s="11"/>
      <c r="CN1036" s="11"/>
      <c r="CO1036" s="11"/>
      <c r="CP1036" s="11"/>
      <c r="CQ1036" s="11"/>
      <c r="CR1036" s="11"/>
      <c r="CS1036" s="11"/>
      <c r="CT1036" s="11"/>
      <c r="CU1036" s="11"/>
      <c r="CV1036" s="11"/>
      <c r="CW1036" s="11"/>
      <c r="CX1036" s="11"/>
      <c r="CY1036" s="11"/>
      <c r="CZ1036" s="11"/>
      <c r="DA1036" s="11"/>
      <c r="DB1036" s="11"/>
      <c r="DC1036" s="11"/>
      <c r="DD1036" s="11"/>
      <c r="DE1036" s="11"/>
      <c r="DF1036" s="11"/>
      <c r="DG1036" s="11"/>
      <c r="DH1036" s="11"/>
      <c r="DI1036" s="11"/>
      <c r="DJ1036" s="11"/>
      <c r="DK1036" s="11"/>
    </row>
    <row r="1037" spans="16:115" ht="15" customHeight="1" x14ac:dyDescent="0.25">
      <c r="P1037" s="11"/>
      <c r="Q1037" s="11"/>
      <c r="R1037" s="11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  <c r="CD1037" s="11"/>
      <c r="CI1037" s="11"/>
      <c r="CJ1037" s="11"/>
      <c r="CK1037" s="11"/>
      <c r="CL1037" s="11"/>
      <c r="CM1037" s="11"/>
      <c r="CN1037" s="11"/>
      <c r="CO1037" s="11"/>
      <c r="CP1037" s="11"/>
      <c r="CQ1037" s="11"/>
      <c r="CR1037" s="11"/>
      <c r="CS1037" s="11"/>
      <c r="CT1037" s="11"/>
      <c r="CU1037" s="11"/>
      <c r="CV1037" s="11"/>
      <c r="CW1037" s="11"/>
      <c r="CX1037" s="11"/>
      <c r="CY1037" s="11"/>
      <c r="CZ1037" s="11"/>
      <c r="DA1037" s="11"/>
      <c r="DB1037" s="11"/>
      <c r="DC1037" s="11"/>
      <c r="DD1037" s="11"/>
      <c r="DE1037" s="11"/>
      <c r="DF1037" s="11"/>
      <c r="DG1037" s="11"/>
      <c r="DH1037" s="11"/>
      <c r="DI1037" s="11"/>
      <c r="DJ1037" s="11"/>
      <c r="DK1037" s="11"/>
    </row>
    <row r="1038" spans="16:115" ht="15" customHeight="1" x14ac:dyDescent="0.25">
      <c r="P1038" s="11"/>
      <c r="Q1038" s="11"/>
      <c r="R1038" s="11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  <c r="CD1038" s="11"/>
      <c r="CI1038" s="11"/>
      <c r="CJ1038" s="11"/>
      <c r="CK1038" s="11"/>
      <c r="CL1038" s="11"/>
      <c r="CM1038" s="11"/>
      <c r="CN1038" s="11"/>
      <c r="CO1038" s="11"/>
      <c r="CP1038" s="11"/>
      <c r="CQ1038" s="11"/>
      <c r="CR1038" s="11"/>
      <c r="CS1038" s="11"/>
      <c r="CT1038" s="11"/>
      <c r="CU1038" s="11"/>
      <c r="CV1038" s="11"/>
      <c r="CW1038" s="11"/>
      <c r="CX1038" s="11"/>
      <c r="CY1038" s="11"/>
      <c r="CZ1038" s="11"/>
      <c r="DA1038" s="11"/>
      <c r="DB1038" s="11"/>
      <c r="DC1038" s="11"/>
      <c r="DD1038" s="11"/>
      <c r="DE1038" s="11"/>
      <c r="DF1038" s="11"/>
      <c r="DG1038" s="11"/>
      <c r="DH1038" s="11"/>
      <c r="DI1038" s="11"/>
      <c r="DJ1038" s="11"/>
      <c r="DK1038" s="11"/>
    </row>
    <row r="1039" spans="16:115" ht="15" customHeight="1" x14ac:dyDescent="0.25">
      <c r="P1039" s="11"/>
      <c r="Q1039" s="11"/>
      <c r="R1039" s="11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  <c r="CD1039" s="11"/>
      <c r="CI1039" s="11"/>
      <c r="CJ1039" s="11"/>
      <c r="CK1039" s="11"/>
      <c r="CL1039" s="11"/>
      <c r="CM1039" s="11"/>
      <c r="CN1039" s="11"/>
      <c r="CO1039" s="11"/>
      <c r="CP1039" s="11"/>
      <c r="CQ1039" s="11"/>
      <c r="CR1039" s="11"/>
      <c r="CS1039" s="11"/>
      <c r="CT1039" s="11"/>
      <c r="CU1039" s="11"/>
      <c r="CV1039" s="11"/>
      <c r="CW1039" s="11"/>
      <c r="CX1039" s="11"/>
      <c r="CY1039" s="11"/>
      <c r="CZ1039" s="11"/>
      <c r="DA1039" s="11"/>
      <c r="DB1039" s="11"/>
      <c r="DC1039" s="11"/>
      <c r="DD1039" s="11"/>
      <c r="DE1039" s="11"/>
      <c r="DF1039" s="11"/>
      <c r="DG1039" s="11"/>
      <c r="DH1039" s="11"/>
      <c r="DI1039" s="11"/>
      <c r="DJ1039" s="11"/>
      <c r="DK1039" s="11"/>
    </row>
    <row r="1040" spans="16:115" ht="15" customHeight="1" x14ac:dyDescent="0.25">
      <c r="P1040" s="11"/>
      <c r="Q1040" s="11"/>
      <c r="R1040" s="11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  <c r="BX1040" s="11"/>
      <c r="BY1040" s="11"/>
      <c r="BZ1040" s="11"/>
      <c r="CA1040" s="11"/>
      <c r="CB1040" s="11"/>
      <c r="CC1040" s="11"/>
      <c r="CD1040" s="11"/>
      <c r="CI1040" s="11"/>
      <c r="CJ1040" s="11"/>
      <c r="CK1040" s="11"/>
      <c r="CL1040" s="11"/>
      <c r="CM1040" s="11"/>
      <c r="CN1040" s="11"/>
      <c r="CO1040" s="11"/>
      <c r="CP1040" s="11"/>
      <c r="CQ1040" s="11"/>
      <c r="CR1040" s="11"/>
      <c r="CS1040" s="11"/>
      <c r="CT1040" s="11"/>
      <c r="CU1040" s="11"/>
      <c r="CV1040" s="11"/>
      <c r="CW1040" s="11"/>
      <c r="CX1040" s="11"/>
      <c r="CY1040" s="11"/>
      <c r="CZ1040" s="11"/>
      <c r="DA1040" s="11"/>
      <c r="DB1040" s="11"/>
      <c r="DC1040" s="11"/>
      <c r="DD1040" s="11"/>
      <c r="DE1040" s="11"/>
      <c r="DF1040" s="11"/>
      <c r="DG1040" s="11"/>
      <c r="DH1040" s="11"/>
      <c r="DI1040" s="11"/>
      <c r="DJ1040" s="11"/>
      <c r="DK1040" s="11"/>
    </row>
    <row r="1041" spans="16:115" ht="15" customHeight="1" x14ac:dyDescent="0.25"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11"/>
      <c r="CB1041" s="11"/>
      <c r="CC1041" s="11"/>
      <c r="CD1041" s="11"/>
      <c r="CI1041" s="11"/>
      <c r="CJ1041" s="11"/>
      <c r="CK1041" s="11"/>
      <c r="CL1041" s="11"/>
      <c r="CM1041" s="11"/>
      <c r="CN1041" s="11"/>
      <c r="CO1041" s="11"/>
      <c r="CP1041" s="11"/>
      <c r="CQ1041" s="11"/>
      <c r="CR1041" s="11"/>
      <c r="CS1041" s="11"/>
      <c r="CT1041" s="11"/>
      <c r="CU1041" s="11"/>
      <c r="CV1041" s="11"/>
      <c r="CW1041" s="11"/>
      <c r="CX1041" s="11"/>
      <c r="CY1041" s="11"/>
      <c r="CZ1041" s="11"/>
      <c r="DA1041" s="11"/>
      <c r="DB1041" s="11"/>
      <c r="DC1041" s="11"/>
      <c r="DD1041" s="11"/>
      <c r="DE1041" s="11"/>
      <c r="DF1041" s="11"/>
      <c r="DG1041" s="11"/>
      <c r="DH1041" s="11"/>
      <c r="DI1041" s="11"/>
      <c r="DJ1041" s="11"/>
      <c r="DK1041" s="11"/>
    </row>
    <row r="1042" spans="16:115" ht="15" customHeight="1" x14ac:dyDescent="0.25">
      <c r="P1042" s="11"/>
      <c r="Q1042" s="11"/>
      <c r="R1042" s="11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  <c r="BX1042" s="11"/>
      <c r="BY1042" s="11"/>
      <c r="BZ1042" s="11"/>
      <c r="CA1042" s="11"/>
      <c r="CB1042" s="11"/>
      <c r="CC1042" s="11"/>
      <c r="CD1042" s="11"/>
      <c r="CI1042" s="11"/>
      <c r="CJ1042" s="11"/>
      <c r="CK1042" s="11"/>
      <c r="CL1042" s="11"/>
      <c r="CM1042" s="11"/>
      <c r="CN1042" s="11"/>
      <c r="CO1042" s="11"/>
      <c r="CP1042" s="11"/>
      <c r="CQ1042" s="11"/>
      <c r="CR1042" s="11"/>
      <c r="CS1042" s="11"/>
      <c r="CT1042" s="11"/>
      <c r="CU1042" s="11"/>
      <c r="CV1042" s="11"/>
      <c r="CW1042" s="11"/>
      <c r="CX1042" s="11"/>
      <c r="CY1042" s="11"/>
      <c r="CZ1042" s="11"/>
      <c r="DA1042" s="11"/>
      <c r="DB1042" s="11"/>
      <c r="DC1042" s="11"/>
      <c r="DD1042" s="11"/>
      <c r="DE1042" s="11"/>
      <c r="DF1042" s="11"/>
      <c r="DG1042" s="11"/>
      <c r="DH1042" s="11"/>
      <c r="DI1042" s="11"/>
      <c r="DJ1042" s="11"/>
      <c r="DK1042" s="11"/>
    </row>
    <row r="1043" spans="16:115" ht="15" customHeight="1" x14ac:dyDescent="0.25">
      <c r="P1043" s="11"/>
      <c r="Q1043" s="11"/>
      <c r="R1043" s="11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  <c r="BX1043" s="11"/>
      <c r="BY1043" s="11"/>
      <c r="BZ1043" s="11"/>
      <c r="CA1043" s="11"/>
      <c r="CB1043" s="11"/>
      <c r="CC1043" s="11"/>
      <c r="CD1043" s="11"/>
      <c r="CI1043" s="11"/>
      <c r="CJ1043" s="11"/>
      <c r="CK1043" s="11"/>
      <c r="CL1043" s="11"/>
      <c r="CM1043" s="11"/>
      <c r="CN1043" s="11"/>
      <c r="CO1043" s="11"/>
      <c r="CP1043" s="11"/>
      <c r="CQ1043" s="11"/>
      <c r="CR1043" s="11"/>
      <c r="CS1043" s="11"/>
      <c r="CT1043" s="11"/>
      <c r="CU1043" s="11"/>
      <c r="CV1043" s="11"/>
      <c r="CW1043" s="11"/>
      <c r="CX1043" s="11"/>
      <c r="CY1043" s="11"/>
      <c r="CZ1043" s="11"/>
      <c r="DA1043" s="11"/>
      <c r="DB1043" s="11"/>
      <c r="DC1043" s="11"/>
      <c r="DD1043" s="11"/>
      <c r="DE1043" s="11"/>
      <c r="DF1043" s="11"/>
      <c r="DG1043" s="11"/>
      <c r="DH1043" s="11"/>
      <c r="DI1043" s="11"/>
      <c r="DJ1043" s="11"/>
      <c r="DK1043" s="11"/>
    </row>
    <row r="1044" spans="16:115" ht="15" customHeight="1" x14ac:dyDescent="0.25">
      <c r="P1044" s="11"/>
      <c r="Q1044" s="11"/>
      <c r="R1044" s="11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  <c r="BX1044" s="11"/>
      <c r="BY1044" s="11"/>
      <c r="BZ1044" s="11"/>
      <c r="CA1044" s="11"/>
      <c r="CB1044" s="11"/>
      <c r="CC1044" s="11"/>
      <c r="CD1044" s="11"/>
      <c r="CI1044" s="11"/>
      <c r="CJ1044" s="11"/>
      <c r="CK1044" s="11"/>
      <c r="CL1044" s="11"/>
      <c r="CM1044" s="11"/>
      <c r="CN1044" s="11"/>
      <c r="CO1044" s="11"/>
      <c r="CP1044" s="11"/>
      <c r="CQ1044" s="11"/>
      <c r="CR1044" s="11"/>
      <c r="CS1044" s="11"/>
      <c r="CT1044" s="11"/>
      <c r="CU1044" s="11"/>
      <c r="CV1044" s="11"/>
      <c r="CW1044" s="11"/>
      <c r="CX1044" s="11"/>
      <c r="CY1044" s="11"/>
      <c r="CZ1044" s="11"/>
      <c r="DA1044" s="11"/>
      <c r="DB1044" s="11"/>
      <c r="DC1044" s="11"/>
      <c r="DD1044" s="11"/>
      <c r="DE1044" s="11"/>
      <c r="DF1044" s="11"/>
      <c r="DG1044" s="11"/>
      <c r="DH1044" s="11"/>
      <c r="DI1044" s="11"/>
      <c r="DJ1044" s="11"/>
      <c r="DK1044" s="11"/>
    </row>
    <row r="1045" spans="16:115" ht="15" customHeight="1" x14ac:dyDescent="0.25">
      <c r="P1045" s="11"/>
      <c r="Q1045" s="11"/>
      <c r="R1045" s="11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  <c r="BN1045" s="11"/>
      <c r="BO1045" s="11"/>
      <c r="BP1045" s="11"/>
      <c r="BQ1045" s="11"/>
      <c r="BR1045" s="11"/>
      <c r="BS1045" s="11"/>
      <c r="BT1045" s="11"/>
      <c r="BU1045" s="11"/>
      <c r="BV1045" s="11"/>
      <c r="BW1045" s="11"/>
      <c r="BX1045" s="11"/>
      <c r="BY1045" s="11"/>
      <c r="BZ1045" s="11"/>
      <c r="CA1045" s="11"/>
      <c r="CB1045" s="11"/>
      <c r="CC1045" s="11"/>
      <c r="CD1045" s="11"/>
      <c r="CI1045" s="11"/>
      <c r="CJ1045" s="11"/>
      <c r="CK1045" s="11"/>
      <c r="CL1045" s="11"/>
      <c r="CM1045" s="11"/>
      <c r="CN1045" s="11"/>
      <c r="CO1045" s="11"/>
      <c r="CP1045" s="11"/>
      <c r="CQ1045" s="11"/>
      <c r="CR1045" s="11"/>
      <c r="CS1045" s="11"/>
      <c r="CT1045" s="11"/>
      <c r="CU1045" s="11"/>
      <c r="CV1045" s="11"/>
      <c r="CW1045" s="11"/>
      <c r="CX1045" s="11"/>
      <c r="CY1045" s="11"/>
      <c r="CZ1045" s="11"/>
      <c r="DA1045" s="11"/>
      <c r="DB1045" s="11"/>
      <c r="DC1045" s="11"/>
      <c r="DD1045" s="11"/>
      <c r="DE1045" s="11"/>
      <c r="DF1045" s="11"/>
      <c r="DG1045" s="11"/>
      <c r="DH1045" s="11"/>
      <c r="DI1045" s="11"/>
      <c r="DJ1045" s="11"/>
      <c r="DK1045" s="11"/>
    </row>
    <row r="1046" spans="16:115" ht="15" customHeight="1" x14ac:dyDescent="0.25">
      <c r="P1046" s="11"/>
      <c r="Q1046" s="11"/>
      <c r="R1046" s="11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  <c r="BN1046" s="11"/>
      <c r="BO1046" s="11"/>
      <c r="BP1046" s="11"/>
      <c r="BQ1046" s="11"/>
      <c r="BR1046" s="11"/>
      <c r="BS1046" s="11"/>
      <c r="BT1046" s="11"/>
      <c r="BU1046" s="11"/>
      <c r="BV1046" s="11"/>
      <c r="BW1046" s="11"/>
      <c r="BX1046" s="11"/>
      <c r="BY1046" s="11"/>
      <c r="BZ1046" s="11"/>
      <c r="CA1046" s="11"/>
      <c r="CB1046" s="11"/>
      <c r="CC1046" s="11"/>
      <c r="CD1046" s="11"/>
      <c r="CI1046" s="11"/>
      <c r="CJ1046" s="11"/>
      <c r="CK1046" s="11"/>
      <c r="CL1046" s="11"/>
      <c r="CM1046" s="11"/>
      <c r="CN1046" s="11"/>
      <c r="CO1046" s="11"/>
      <c r="CP1046" s="11"/>
      <c r="CQ1046" s="11"/>
      <c r="CR1046" s="11"/>
      <c r="CS1046" s="11"/>
      <c r="CT1046" s="11"/>
      <c r="CU1046" s="11"/>
      <c r="CV1046" s="11"/>
      <c r="CW1046" s="11"/>
      <c r="CX1046" s="11"/>
      <c r="CY1046" s="11"/>
      <c r="CZ1046" s="11"/>
      <c r="DA1046" s="11"/>
      <c r="DB1046" s="11"/>
      <c r="DC1046" s="11"/>
      <c r="DD1046" s="11"/>
      <c r="DE1046" s="11"/>
      <c r="DF1046" s="11"/>
      <c r="DG1046" s="11"/>
      <c r="DH1046" s="11"/>
      <c r="DI1046" s="11"/>
      <c r="DJ1046" s="11"/>
      <c r="DK1046" s="11"/>
    </row>
    <row r="1047" spans="16:115" ht="15" customHeight="1" x14ac:dyDescent="0.25"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11"/>
      <c r="BX1047" s="11"/>
      <c r="BY1047" s="11"/>
      <c r="BZ1047" s="11"/>
      <c r="CA1047" s="11"/>
      <c r="CB1047" s="11"/>
      <c r="CC1047" s="11"/>
      <c r="CD1047" s="11"/>
      <c r="CI1047" s="11"/>
      <c r="CJ1047" s="11"/>
      <c r="CK1047" s="11"/>
      <c r="CL1047" s="11"/>
      <c r="CM1047" s="11"/>
      <c r="CN1047" s="11"/>
      <c r="CO1047" s="11"/>
      <c r="CP1047" s="11"/>
      <c r="CQ1047" s="11"/>
      <c r="CR1047" s="11"/>
      <c r="CS1047" s="11"/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11"/>
      <c r="DJ1047" s="11"/>
      <c r="DK1047" s="11"/>
    </row>
    <row r="1048" spans="16:115" ht="15" customHeight="1" x14ac:dyDescent="0.25">
      <c r="P1048" s="11"/>
      <c r="Q1048" s="11"/>
      <c r="R1048" s="11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  <c r="BX1048" s="11"/>
      <c r="BY1048" s="11"/>
      <c r="BZ1048" s="11"/>
      <c r="CA1048" s="11"/>
      <c r="CB1048" s="11"/>
      <c r="CC1048" s="11"/>
      <c r="CD1048" s="11"/>
      <c r="CI1048" s="11"/>
      <c r="CJ1048" s="11"/>
      <c r="CK1048" s="11"/>
      <c r="CL1048" s="11"/>
      <c r="CM1048" s="11"/>
      <c r="CN1048" s="11"/>
      <c r="CO1048" s="11"/>
      <c r="CP1048" s="11"/>
      <c r="CQ1048" s="11"/>
      <c r="CR1048" s="11"/>
      <c r="CS1048" s="11"/>
      <c r="CT1048" s="11"/>
      <c r="CU1048" s="11"/>
      <c r="CV1048" s="11"/>
      <c r="CW1048" s="11"/>
      <c r="CX1048" s="11"/>
      <c r="CY1048" s="11"/>
      <c r="CZ1048" s="11"/>
      <c r="DA1048" s="11"/>
      <c r="DB1048" s="11"/>
      <c r="DC1048" s="11"/>
      <c r="DD1048" s="11"/>
      <c r="DE1048" s="11"/>
      <c r="DF1048" s="11"/>
      <c r="DG1048" s="11"/>
      <c r="DH1048" s="11"/>
      <c r="DI1048" s="11"/>
      <c r="DJ1048" s="11"/>
      <c r="DK1048" s="11"/>
    </row>
    <row r="1049" spans="16:115" ht="15" customHeight="1" x14ac:dyDescent="0.25">
      <c r="P1049" s="11"/>
      <c r="Q1049" s="11"/>
      <c r="R1049" s="11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  <c r="BX1049" s="11"/>
      <c r="BY1049" s="11"/>
      <c r="BZ1049" s="11"/>
      <c r="CA1049" s="11"/>
      <c r="CB1049" s="11"/>
      <c r="CC1049" s="11"/>
      <c r="CD1049" s="11"/>
      <c r="CI1049" s="11"/>
      <c r="CJ1049" s="11"/>
      <c r="CK1049" s="11"/>
      <c r="CL1049" s="11"/>
      <c r="CM1049" s="11"/>
      <c r="CN1049" s="11"/>
      <c r="CO1049" s="11"/>
      <c r="CP1049" s="11"/>
      <c r="CQ1049" s="11"/>
      <c r="CR1049" s="11"/>
      <c r="CS1049" s="11"/>
      <c r="CT1049" s="11"/>
      <c r="CU1049" s="11"/>
      <c r="CV1049" s="11"/>
      <c r="CW1049" s="11"/>
      <c r="CX1049" s="11"/>
      <c r="CY1049" s="11"/>
      <c r="CZ1049" s="11"/>
      <c r="DA1049" s="11"/>
      <c r="DB1049" s="11"/>
      <c r="DC1049" s="11"/>
      <c r="DD1049" s="11"/>
      <c r="DE1049" s="11"/>
      <c r="DF1049" s="11"/>
      <c r="DG1049" s="11"/>
      <c r="DH1049" s="11"/>
      <c r="DI1049" s="11"/>
      <c r="DJ1049" s="11"/>
      <c r="DK1049" s="11"/>
    </row>
    <row r="1050" spans="16:115" ht="15" customHeight="1" x14ac:dyDescent="0.25">
      <c r="P1050" s="11"/>
      <c r="Q1050" s="11"/>
      <c r="R1050" s="11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  <c r="BX1050" s="11"/>
      <c r="BY1050" s="11"/>
      <c r="BZ1050" s="11"/>
      <c r="CA1050" s="11"/>
      <c r="CB1050" s="11"/>
      <c r="CC1050" s="11"/>
      <c r="CD1050" s="11"/>
      <c r="CI1050" s="11"/>
      <c r="CJ1050" s="11"/>
      <c r="CK1050" s="11"/>
      <c r="CL1050" s="11"/>
      <c r="CM1050" s="11"/>
      <c r="CN1050" s="11"/>
      <c r="CO1050" s="11"/>
      <c r="CP1050" s="11"/>
      <c r="CQ1050" s="11"/>
      <c r="CR1050" s="11"/>
      <c r="CS1050" s="11"/>
      <c r="CT1050" s="11"/>
      <c r="CU1050" s="11"/>
      <c r="CV1050" s="11"/>
      <c r="CW1050" s="11"/>
      <c r="CX1050" s="11"/>
      <c r="CY1050" s="11"/>
      <c r="CZ1050" s="11"/>
      <c r="DA1050" s="11"/>
      <c r="DB1050" s="11"/>
      <c r="DC1050" s="11"/>
      <c r="DD1050" s="11"/>
      <c r="DE1050" s="11"/>
      <c r="DF1050" s="11"/>
      <c r="DG1050" s="11"/>
      <c r="DH1050" s="11"/>
      <c r="DI1050" s="11"/>
      <c r="DJ1050" s="11"/>
      <c r="DK1050" s="11"/>
    </row>
    <row r="1051" spans="16:115" ht="15" customHeight="1" x14ac:dyDescent="0.25">
      <c r="P1051" s="11"/>
      <c r="Q1051" s="11"/>
      <c r="R1051" s="11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  <c r="BX1051" s="11"/>
      <c r="BY1051" s="11"/>
      <c r="BZ1051" s="11"/>
      <c r="CA1051" s="11"/>
      <c r="CB1051" s="11"/>
      <c r="CC1051" s="11"/>
      <c r="CD1051" s="11"/>
      <c r="CI1051" s="11"/>
      <c r="CJ1051" s="11"/>
      <c r="CK1051" s="11"/>
      <c r="CL1051" s="11"/>
      <c r="CM1051" s="11"/>
      <c r="CN1051" s="11"/>
      <c r="CO1051" s="11"/>
      <c r="CP1051" s="11"/>
      <c r="CQ1051" s="11"/>
      <c r="CR1051" s="11"/>
      <c r="CS1051" s="11"/>
      <c r="CT1051" s="11"/>
      <c r="CU1051" s="11"/>
      <c r="CV1051" s="11"/>
      <c r="CW1051" s="11"/>
      <c r="CX1051" s="11"/>
      <c r="CY1051" s="11"/>
      <c r="CZ1051" s="11"/>
      <c r="DA1051" s="11"/>
      <c r="DB1051" s="11"/>
      <c r="DC1051" s="11"/>
      <c r="DD1051" s="11"/>
      <c r="DE1051" s="11"/>
      <c r="DF1051" s="11"/>
      <c r="DG1051" s="11"/>
      <c r="DH1051" s="11"/>
      <c r="DI1051" s="11"/>
      <c r="DJ1051" s="11"/>
      <c r="DK1051" s="11"/>
    </row>
    <row r="1052" spans="16:115" ht="15" customHeight="1" x14ac:dyDescent="0.25">
      <c r="P1052" s="11"/>
      <c r="Q1052" s="11"/>
      <c r="R1052" s="11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1"/>
      <c r="BS1052" s="11"/>
      <c r="BT1052" s="11"/>
      <c r="BU1052" s="11"/>
      <c r="BV1052" s="11"/>
      <c r="BW1052" s="11"/>
      <c r="BX1052" s="11"/>
      <c r="BY1052" s="11"/>
      <c r="BZ1052" s="11"/>
      <c r="CA1052" s="11"/>
      <c r="CB1052" s="11"/>
      <c r="CC1052" s="11"/>
      <c r="CD1052" s="11"/>
      <c r="CI1052" s="11"/>
      <c r="CJ1052" s="11"/>
      <c r="CK1052" s="11"/>
      <c r="CL1052" s="11"/>
      <c r="CM1052" s="11"/>
      <c r="CN1052" s="11"/>
      <c r="CO1052" s="11"/>
      <c r="CP1052" s="11"/>
      <c r="CQ1052" s="11"/>
      <c r="CR1052" s="11"/>
      <c r="CS1052" s="11"/>
      <c r="CT1052" s="11"/>
      <c r="CU1052" s="11"/>
      <c r="CV1052" s="11"/>
      <c r="CW1052" s="11"/>
      <c r="CX1052" s="11"/>
      <c r="CY1052" s="11"/>
      <c r="CZ1052" s="11"/>
      <c r="DA1052" s="11"/>
      <c r="DB1052" s="11"/>
      <c r="DC1052" s="11"/>
      <c r="DD1052" s="11"/>
      <c r="DE1052" s="11"/>
      <c r="DF1052" s="11"/>
      <c r="DG1052" s="11"/>
      <c r="DH1052" s="11"/>
      <c r="DI1052" s="11"/>
      <c r="DJ1052" s="11"/>
      <c r="DK1052" s="11"/>
    </row>
    <row r="1053" spans="16:115" ht="15" customHeight="1" x14ac:dyDescent="0.25">
      <c r="P1053" s="11"/>
      <c r="Q1053" s="11"/>
      <c r="R1053" s="11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O1053" s="11"/>
      <c r="BP1053" s="11"/>
      <c r="BQ1053" s="11"/>
      <c r="BR1053" s="11"/>
      <c r="BS1053" s="11"/>
      <c r="BT1053" s="11"/>
      <c r="BU1053" s="11"/>
      <c r="BV1053" s="11"/>
      <c r="BW1053" s="11"/>
      <c r="BX1053" s="11"/>
      <c r="BY1053" s="11"/>
      <c r="BZ1053" s="11"/>
      <c r="CA1053" s="11"/>
      <c r="CB1053" s="11"/>
      <c r="CC1053" s="11"/>
      <c r="CD1053" s="11"/>
      <c r="CI1053" s="11"/>
      <c r="CJ1053" s="11"/>
      <c r="CK1053" s="11"/>
      <c r="CL1053" s="11"/>
      <c r="CM1053" s="11"/>
      <c r="CN1053" s="11"/>
      <c r="CO1053" s="11"/>
      <c r="CP1053" s="11"/>
      <c r="CQ1053" s="11"/>
      <c r="CR1053" s="11"/>
      <c r="CS1053" s="11"/>
      <c r="CT1053" s="11"/>
      <c r="CU1053" s="11"/>
      <c r="CV1053" s="11"/>
      <c r="CW1053" s="11"/>
      <c r="CX1053" s="11"/>
      <c r="CY1053" s="11"/>
      <c r="CZ1053" s="11"/>
      <c r="DA1053" s="11"/>
      <c r="DB1053" s="11"/>
      <c r="DC1053" s="11"/>
      <c r="DD1053" s="11"/>
      <c r="DE1053" s="11"/>
      <c r="DF1053" s="11"/>
      <c r="DG1053" s="11"/>
      <c r="DH1053" s="11"/>
      <c r="DI1053" s="11"/>
      <c r="DJ1053" s="11"/>
      <c r="DK1053" s="11"/>
    </row>
    <row r="1054" spans="16:115" ht="15" customHeight="1" x14ac:dyDescent="0.25">
      <c r="P1054" s="11"/>
      <c r="Q1054" s="11"/>
      <c r="R1054" s="11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  <c r="BN1054" s="11"/>
      <c r="BO1054" s="11"/>
      <c r="BP1054" s="11"/>
      <c r="BQ1054" s="11"/>
      <c r="BR1054" s="11"/>
      <c r="BS1054" s="11"/>
      <c r="BT1054" s="11"/>
      <c r="BU1054" s="11"/>
      <c r="BV1054" s="11"/>
      <c r="BW1054" s="11"/>
      <c r="BX1054" s="11"/>
      <c r="BY1054" s="11"/>
      <c r="BZ1054" s="11"/>
      <c r="CA1054" s="11"/>
      <c r="CB1054" s="11"/>
      <c r="CC1054" s="11"/>
      <c r="CD1054" s="11"/>
      <c r="CI1054" s="11"/>
      <c r="CJ1054" s="11"/>
      <c r="CK1054" s="11"/>
      <c r="CL1054" s="11"/>
      <c r="CM1054" s="11"/>
      <c r="CN1054" s="11"/>
      <c r="CO1054" s="11"/>
      <c r="CP1054" s="11"/>
      <c r="CQ1054" s="11"/>
      <c r="CR1054" s="11"/>
      <c r="CS1054" s="11"/>
      <c r="CT1054" s="11"/>
      <c r="CU1054" s="11"/>
      <c r="CV1054" s="11"/>
      <c r="CW1054" s="11"/>
      <c r="CX1054" s="11"/>
      <c r="CY1054" s="11"/>
      <c r="CZ1054" s="11"/>
      <c r="DA1054" s="11"/>
      <c r="DB1054" s="11"/>
      <c r="DC1054" s="11"/>
      <c r="DD1054" s="11"/>
      <c r="DE1054" s="11"/>
      <c r="DF1054" s="11"/>
      <c r="DG1054" s="11"/>
      <c r="DH1054" s="11"/>
      <c r="DI1054" s="11"/>
      <c r="DJ1054" s="11"/>
      <c r="DK1054" s="11"/>
    </row>
    <row r="1055" spans="16:115" ht="15" customHeight="1" x14ac:dyDescent="0.25"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11"/>
      <c r="CB1055" s="11"/>
      <c r="CC1055" s="11"/>
      <c r="CD1055" s="11"/>
      <c r="CI1055" s="11"/>
      <c r="CJ1055" s="11"/>
      <c r="CK1055" s="11"/>
      <c r="CL1055" s="11"/>
      <c r="CM1055" s="11"/>
      <c r="CN1055" s="11"/>
      <c r="CO1055" s="11"/>
      <c r="CP1055" s="11"/>
      <c r="CQ1055" s="11"/>
      <c r="CR1055" s="11"/>
      <c r="CS1055" s="11"/>
      <c r="CT1055" s="11"/>
      <c r="CU1055" s="11"/>
      <c r="CV1055" s="11"/>
      <c r="CW1055" s="11"/>
      <c r="CX1055" s="11"/>
      <c r="CY1055" s="11"/>
      <c r="CZ1055" s="11"/>
      <c r="DA1055" s="11"/>
      <c r="DB1055" s="11"/>
      <c r="DC1055" s="11"/>
      <c r="DD1055" s="11"/>
      <c r="DE1055" s="11"/>
      <c r="DF1055" s="11"/>
      <c r="DG1055" s="11"/>
      <c r="DH1055" s="11"/>
      <c r="DI1055" s="11"/>
      <c r="DJ1055" s="11"/>
      <c r="DK1055" s="11"/>
    </row>
    <row r="1056" spans="16:115" ht="15" customHeight="1" x14ac:dyDescent="0.25">
      <c r="P1056" s="11"/>
      <c r="Q1056" s="11"/>
      <c r="R1056" s="11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  <c r="BX1056" s="11"/>
      <c r="BY1056" s="11"/>
      <c r="BZ1056" s="11"/>
      <c r="CA1056" s="11"/>
      <c r="CB1056" s="11"/>
      <c r="CC1056" s="11"/>
      <c r="CD1056" s="11"/>
      <c r="CI1056" s="11"/>
      <c r="CJ1056" s="11"/>
      <c r="CK1056" s="11"/>
      <c r="CL1056" s="11"/>
      <c r="CM1056" s="11"/>
      <c r="CN1056" s="11"/>
      <c r="CO1056" s="11"/>
      <c r="CP1056" s="11"/>
      <c r="CQ1056" s="11"/>
      <c r="CR1056" s="11"/>
      <c r="CS1056" s="11"/>
      <c r="CT1056" s="11"/>
      <c r="CU1056" s="11"/>
      <c r="CV1056" s="11"/>
      <c r="CW1056" s="11"/>
      <c r="CX1056" s="11"/>
      <c r="CY1056" s="11"/>
      <c r="CZ1056" s="11"/>
      <c r="DA1056" s="11"/>
      <c r="DB1056" s="11"/>
      <c r="DC1056" s="11"/>
      <c r="DD1056" s="11"/>
      <c r="DE1056" s="11"/>
      <c r="DF1056" s="11"/>
      <c r="DG1056" s="11"/>
      <c r="DH1056" s="11"/>
      <c r="DI1056" s="11"/>
      <c r="DJ1056" s="11"/>
      <c r="DK1056" s="11"/>
    </row>
    <row r="1057" spans="16:115" ht="15" customHeight="1" x14ac:dyDescent="0.25">
      <c r="P1057" s="11"/>
      <c r="Q1057" s="11"/>
      <c r="R1057" s="11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  <c r="BX1057" s="11"/>
      <c r="BY1057" s="11"/>
      <c r="BZ1057" s="11"/>
      <c r="CA1057" s="11"/>
      <c r="CB1057" s="11"/>
      <c r="CC1057" s="11"/>
      <c r="CD1057" s="11"/>
      <c r="CI1057" s="11"/>
      <c r="CJ1057" s="11"/>
      <c r="CK1057" s="11"/>
      <c r="CL1057" s="11"/>
      <c r="CM1057" s="11"/>
      <c r="CN1057" s="11"/>
      <c r="CO1057" s="11"/>
      <c r="CP1057" s="11"/>
      <c r="CQ1057" s="11"/>
      <c r="CR1057" s="11"/>
      <c r="CS1057" s="11"/>
      <c r="CT1057" s="11"/>
      <c r="CU1057" s="11"/>
      <c r="CV1057" s="11"/>
      <c r="CW1057" s="11"/>
      <c r="CX1057" s="11"/>
      <c r="CY1057" s="11"/>
      <c r="CZ1057" s="11"/>
      <c r="DA1057" s="11"/>
      <c r="DB1057" s="11"/>
      <c r="DC1057" s="11"/>
      <c r="DD1057" s="11"/>
      <c r="DE1057" s="11"/>
      <c r="DF1057" s="11"/>
      <c r="DG1057" s="11"/>
      <c r="DH1057" s="11"/>
      <c r="DI1057" s="11"/>
      <c r="DJ1057" s="11"/>
      <c r="DK1057" s="11"/>
    </row>
    <row r="1058" spans="16:115" ht="15" customHeight="1" x14ac:dyDescent="0.25">
      <c r="P1058" s="11"/>
      <c r="Q1058" s="11"/>
      <c r="R1058" s="11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  <c r="BX1058" s="11"/>
      <c r="BY1058" s="11"/>
      <c r="BZ1058" s="11"/>
      <c r="CA1058" s="11"/>
      <c r="CB1058" s="11"/>
      <c r="CC1058" s="11"/>
      <c r="CD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1"/>
      <c r="DJ1058" s="11"/>
      <c r="DK1058" s="11"/>
    </row>
    <row r="1059" spans="16:115" ht="15" customHeight="1" x14ac:dyDescent="0.25">
      <c r="P1059" s="11"/>
      <c r="Q1059" s="11"/>
      <c r="R1059" s="11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  <c r="BN1059" s="11"/>
      <c r="BO1059" s="11"/>
      <c r="BP1059" s="11"/>
      <c r="BQ1059" s="11"/>
      <c r="BR1059" s="11"/>
      <c r="BS1059" s="11"/>
      <c r="BT1059" s="11"/>
      <c r="BU1059" s="11"/>
      <c r="BV1059" s="11"/>
      <c r="BW1059" s="11"/>
      <c r="BX1059" s="11"/>
      <c r="BY1059" s="11"/>
      <c r="BZ1059" s="11"/>
      <c r="CA1059" s="11"/>
      <c r="CB1059" s="11"/>
      <c r="CC1059" s="11"/>
      <c r="CD1059" s="11"/>
      <c r="CI1059" s="11"/>
      <c r="CJ1059" s="11"/>
      <c r="CK1059" s="11"/>
      <c r="CL1059" s="11"/>
      <c r="CM1059" s="11"/>
      <c r="CN1059" s="11"/>
      <c r="CO1059" s="11"/>
      <c r="CP1059" s="11"/>
      <c r="CQ1059" s="11"/>
      <c r="CR1059" s="11"/>
      <c r="CS1059" s="11"/>
      <c r="CT1059" s="11"/>
      <c r="CU1059" s="11"/>
      <c r="CV1059" s="11"/>
      <c r="CW1059" s="11"/>
      <c r="CX1059" s="11"/>
      <c r="CY1059" s="11"/>
      <c r="CZ1059" s="11"/>
      <c r="DA1059" s="11"/>
      <c r="DB1059" s="11"/>
      <c r="DC1059" s="11"/>
      <c r="DD1059" s="11"/>
      <c r="DE1059" s="11"/>
      <c r="DF1059" s="11"/>
      <c r="DG1059" s="11"/>
      <c r="DH1059" s="11"/>
      <c r="DI1059" s="11"/>
      <c r="DJ1059" s="11"/>
      <c r="DK1059" s="11"/>
    </row>
    <row r="1060" spans="16:115" ht="15" customHeight="1" x14ac:dyDescent="0.25">
      <c r="P1060" s="11"/>
      <c r="Q1060" s="11"/>
      <c r="R1060" s="11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  <c r="BN1060" s="11"/>
      <c r="BO1060" s="11"/>
      <c r="BP1060" s="11"/>
      <c r="BQ1060" s="11"/>
      <c r="BR1060" s="11"/>
      <c r="BS1060" s="11"/>
      <c r="BT1060" s="11"/>
      <c r="BU1060" s="11"/>
      <c r="BV1060" s="11"/>
      <c r="BW1060" s="11"/>
      <c r="BX1060" s="11"/>
      <c r="BY1060" s="11"/>
      <c r="BZ1060" s="11"/>
      <c r="CA1060" s="11"/>
      <c r="CB1060" s="11"/>
      <c r="CC1060" s="11"/>
      <c r="CD1060" s="11"/>
      <c r="CI1060" s="11"/>
      <c r="CJ1060" s="11"/>
      <c r="CK1060" s="11"/>
      <c r="CL1060" s="11"/>
      <c r="CM1060" s="11"/>
      <c r="CN1060" s="11"/>
      <c r="CO1060" s="11"/>
      <c r="CP1060" s="11"/>
      <c r="CQ1060" s="11"/>
      <c r="CR1060" s="11"/>
      <c r="CS1060" s="11"/>
      <c r="CT1060" s="11"/>
      <c r="CU1060" s="11"/>
      <c r="CV1060" s="11"/>
      <c r="CW1060" s="11"/>
      <c r="CX1060" s="11"/>
      <c r="CY1060" s="11"/>
      <c r="CZ1060" s="11"/>
      <c r="DA1060" s="11"/>
      <c r="DB1060" s="11"/>
      <c r="DC1060" s="11"/>
      <c r="DD1060" s="11"/>
      <c r="DE1060" s="11"/>
      <c r="DF1060" s="11"/>
      <c r="DG1060" s="11"/>
      <c r="DH1060" s="11"/>
      <c r="DI1060" s="11"/>
      <c r="DJ1060" s="11"/>
      <c r="DK1060" s="11"/>
    </row>
    <row r="1061" spans="16:115" ht="15" customHeight="1" x14ac:dyDescent="0.25"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1"/>
      <c r="BX1061" s="11"/>
      <c r="BY1061" s="11"/>
      <c r="BZ1061" s="11"/>
      <c r="CA1061" s="11"/>
      <c r="CB1061" s="11"/>
      <c r="CC1061" s="11"/>
      <c r="CD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11"/>
      <c r="CS1061" s="11"/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1"/>
      <c r="DJ1061" s="11"/>
      <c r="DK1061" s="11"/>
    </row>
    <row r="1062" spans="16:115" ht="15" customHeight="1" x14ac:dyDescent="0.25">
      <c r="P1062" s="11"/>
      <c r="Q1062" s="11"/>
      <c r="R1062" s="11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/>
      <c r="BZ1062" s="11"/>
      <c r="CA1062" s="11"/>
      <c r="CB1062" s="11"/>
      <c r="CC1062" s="11"/>
      <c r="CD1062" s="11"/>
      <c r="CI1062" s="11"/>
      <c r="CJ1062" s="11"/>
      <c r="CK1062" s="11"/>
      <c r="CL1062" s="11"/>
      <c r="CM1062" s="11"/>
      <c r="CN1062" s="11"/>
      <c r="CO1062" s="11"/>
      <c r="CP1062" s="11"/>
      <c r="CQ1062" s="11"/>
      <c r="CR1062" s="11"/>
      <c r="CS1062" s="11"/>
      <c r="CT1062" s="11"/>
      <c r="CU1062" s="11"/>
      <c r="CV1062" s="11"/>
      <c r="CW1062" s="11"/>
      <c r="CX1062" s="11"/>
      <c r="CY1062" s="11"/>
      <c r="CZ1062" s="11"/>
      <c r="DA1062" s="11"/>
      <c r="DB1062" s="11"/>
      <c r="DC1062" s="11"/>
      <c r="DD1062" s="11"/>
      <c r="DE1062" s="11"/>
      <c r="DF1062" s="11"/>
      <c r="DG1062" s="11"/>
      <c r="DH1062" s="11"/>
      <c r="DI1062" s="11"/>
      <c r="DJ1062" s="11"/>
      <c r="DK1062" s="11"/>
    </row>
    <row r="1063" spans="16:115" ht="15" customHeight="1" x14ac:dyDescent="0.25">
      <c r="P1063" s="11"/>
      <c r="Q1063" s="11"/>
      <c r="R1063" s="11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  <c r="BX1063" s="11"/>
      <c r="BY1063" s="11"/>
      <c r="BZ1063" s="11"/>
      <c r="CA1063" s="11"/>
      <c r="CB1063" s="11"/>
      <c r="CC1063" s="11"/>
      <c r="CD1063" s="11"/>
      <c r="CI1063" s="11"/>
      <c r="CJ1063" s="11"/>
      <c r="CK1063" s="11"/>
      <c r="CL1063" s="11"/>
      <c r="CM1063" s="11"/>
      <c r="CN1063" s="11"/>
      <c r="CO1063" s="11"/>
      <c r="CP1063" s="11"/>
      <c r="CQ1063" s="11"/>
      <c r="CR1063" s="11"/>
      <c r="CS1063" s="11"/>
      <c r="CT1063" s="11"/>
      <c r="CU1063" s="11"/>
      <c r="CV1063" s="11"/>
      <c r="CW1063" s="11"/>
      <c r="CX1063" s="11"/>
      <c r="CY1063" s="11"/>
      <c r="CZ1063" s="11"/>
      <c r="DA1063" s="11"/>
      <c r="DB1063" s="11"/>
      <c r="DC1063" s="11"/>
      <c r="DD1063" s="11"/>
      <c r="DE1063" s="11"/>
      <c r="DF1063" s="11"/>
      <c r="DG1063" s="11"/>
      <c r="DH1063" s="11"/>
      <c r="DI1063" s="11"/>
      <c r="DJ1063" s="11"/>
      <c r="DK1063" s="11"/>
    </row>
    <row r="1064" spans="16:115" ht="15" customHeight="1" x14ac:dyDescent="0.25">
      <c r="P1064" s="11"/>
      <c r="Q1064" s="11"/>
      <c r="R1064" s="11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11"/>
      <c r="CB1064" s="11"/>
      <c r="CC1064" s="11"/>
      <c r="CD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1"/>
      <c r="DJ1064" s="11"/>
      <c r="DK1064" s="11"/>
    </row>
    <row r="1065" spans="16:115" ht="15" customHeight="1" x14ac:dyDescent="0.25">
      <c r="P1065" s="11"/>
      <c r="Q1065" s="11"/>
      <c r="R1065" s="11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  <c r="BX1065" s="11"/>
      <c r="BY1065" s="11"/>
      <c r="BZ1065" s="11"/>
      <c r="CA1065" s="11"/>
      <c r="CB1065" s="11"/>
      <c r="CC1065" s="11"/>
      <c r="CD1065" s="11"/>
      <c r="CI1065" s="11"/>
      <c r="CJ1065" s="11"/>
      <c r="CK1065" s="11"/>
      <c r="CL1065" s="11"/>
      <c r="CM1065" s="11"/>
      <c r="CN1065" s="11"/>
      <c r="CO1065" s="11"/>
      <c r="CP1065" s="11"/>
      <c r="CQ1065" s="11"/>
      <c r="CR1065" s="11"/>
      <c r="CS1065" s="11"/>
      <c r="CT1065" s="11"/>
      <c r="CU1065" s="11"/>
      <c r="CV1065" s="11"/>
      <c r="CW1065" s="11"/>
      <c r="CX1065" s="11"/>
      <c r="CY1065" s="11"/>
      <c r="CZ1065" s="11"/>
      <c r="DA1065" s="11"/>
      <c r="DB1065" s="11"/>
      <c r="DC1065" s="11"/>
      <c r="DD1065" s="11"/>
      <c r="DE1065" s="11"/>
      <c r="DF1065" s="11"/>
      <c r="DG1065" s="11"/>
      <c r="DH1065" s="11"/>
      <c r="DI1065" s="11"/>
      <c r="DJ1065" s="11"/>
      <c r="DK1065" s="11"/>
    </row>
    <row r="1066" spans="16:115" ht="15" customHeight="1" x14ac:dyDescent="0.25">
      <c r="P1066" s="11"/>
      <c r="Q1066" s="11"/>
      <c r="R1066" s="11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/>
      <c r="BM1066" s="11"/>
      <c r="BN1066" s="11"/>
      <c r="BO1066" s="11"/>
      <c r="BP1066" s="11"/>
      <c r="BQ1066" s="11"/>
      <c r="BR1066" s="11"/>
      <c r="BS1066" s="11"/>
      <c r="BT1066" s="11"/>
      <c r="BU1066" s="11"/>
      <c r="BV1066" s="11"/>
      <c r="BW1066" s="11"/>
      <c r="BX1066" s="11"/>
      <c r="BY1066" s="11"/>
      <c r="BZ1066" s="11"/>
      <c r="CA1066" s="11"/>
      <c r="CB1066" s="11"/>
      <c r="CC1066" s="11"/>
      <c r="CD1066" s="11"/>
      <c r="CI1066" s="11"/>
      <c r="CJ1066" s="11"/>
      <c r="CK1066" s="11"/>
      <c r="CL1066" s="11"/>
      <c r="CM1066" s="11"/>
      <c r="CN1066" s="11"/>
      <c r="CO1066" s="11"/>
      <c r="CP1066" s="11"/>
      <c r="CQ1066" s="11"/>
      <c r="CR1066" s="11"/>
      <c r="CS1066" s="11"/>
      <c r="CT1066" s="11"/>
      <c r="CU1066" s="11"/>
      <c r="CV1066" s="11"/>
      <c r="CW1066" s="11"/>
      <c r="CX1066" s="11"/>
      <c r="CY1066" s="11"/>
      <c r="CZ1066" s="11"/>
      <c r="DA1066" s="11"/>
      <c r="DB1066" s="11"/>
      <c r="DC1066" s="11"/>
      <c r="DD1066" s="11"/>
      <c r="DE1066" s="11"/>
      <c r="DF1066" s="11"/>
      <c r="DG1066" s="11"/>
      <c r="DH1066" s="11"/>
      <c r="DI1066" s="11"/>
      <c r="DJ1066" s="11"/>
      <c r="DK1066" s="11"/>
    </row>
    <row r="1067" spans="16:115" ht="15" customHeight="1" x14ac:dyDescent="0.25"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11"/>
      <c r="BX1067" s="11"/>
      <c r="BY1067" s="11"/>
      <c r="BZ1067" s="11"/>
      <c r="CA1067" s="11"/>
      <c r="CB1067" s="11"/>
      <c r="CC1067" s="11"/>
      <c r="CD1067" s="11"/>
      <c r="CI1067" s="11"/>
      <c r="CJ1067" s="11"/>
      <c r="CK1067" s="11"/>
      <c r="CL1067" s="11"/>
      <c r="CM1067" s="11"/>
      <c r="CN1067" s="11"/>
      <c r="CO1067" s="11"/>
      <c r="CP1067" s="11"/>
      <c r="CQ1067" s="11"/>
      <c r="CR1067" s="11"/>
      <c r="CS1067" s="11"/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1"/>
      <c r="DJ1067" s="11"/>
      <c r="DK1067" s="11"/>
    </row>
    <row r="1068" spans="16:115" ht="15" customHeight="1" x14ac:dyDescent="0.25">
      <c r="P1068" s="11"/>
      <c r="Q1068" s="11"/>
      <c r="R1068" s="11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/>
      <c r="BM1068" s="11"/>
      <c r="BN1068" s="11"/>
      <c r="BO1068" s="11"/>
      <c r="BP1068" s="11"/>
      <c r="BQ1068" s="11"/>
      <c r="BR1068" s="11"/>
      <c r="BS1068" s="11"/>
      <c r="BT1068" s="11"/>
      <c r="BU1068" s="11"/>
      <c r="BV1068" s="11"/>
      <c r="BW1068" s="11"/>
      <c r="BX1068" s="11"/>
      <c r="BY1068" s="11"/>
      <c r="BZ1068" s="11"/>
      <c r="CA1068" s="11"/>
      <c r="CB1068" s="11"/>
      <c r="CC1068" s="11"/>
      <c r="CD1068" s="11"/>
      <c r="CI1068" s="11"/>
      <c r="CJ1068" s="11"/>
      <c r="CK1068" s="11"/>
      <c r="CL1068" s="11"/>
      <c r="CM1068" s="11"/>
      <c r="CN1068" s="11"/>
      <c r="CO1068" s="11"/>
      <c r="CP1068" s="11"/>
      <c r="CQ1068" s="11"/>
      <c r="CR1068" s="11"/>
      <c r="CS1068" s="11"/>
      <c r="CT1068" s="11"/>
      <c r="CU1068" s="11"/>
      <c r="CV1068" s="11"/>
      <c r="CW1068" s="11"/>
      <c r="CX1068" s="11"/>
      <c r="CY1068" s="11"/>
      <c r="CZ1068" s="11"/>
      <c r="DA1068" s="11"/>
      <c r="DB1068" s="11"/>
      <c r="DC1068" s="11"/>
      <c r="DD1068" s="11"/>
      <c r="DE1068" s="11"/>
      <c r="DF1068" s="11"/>
      <c r="DG1068" s="11"/>
      <c r="DH1068" s="11"/>
      <c r="DI1068" s="11"/>
      <c r="DJ1068" s="11"/>
      <c r="DK1068" s="11"/>
    </row>
    <row r="1069" spans="16:115" ht="15" customHeight="1" x14ac:dyDescent="0.25">
      <c r="P1069" s="11"/>
      <c r="Q1069" s="11"/>
      <c r="R1069" s="11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  <c r="BX1069" s="11"/>
      <c r="BY1069" s="11"/>
      <c r="BZ1069" s="11"/>
      <c r="CA1069" s="11"/>
      <c r="CB1069" s="11"/>
      <c r="CC1069" s="11"/>
      <c r="CD1069" s="11"/>
      <c r="CI1069" s="11"/>
      <c r="CJ1069" s="11"/>
      <c r="CK1069" s="11"/>
      <c r="CL1069" s="11"/>
      <c r="CM1069" s="11"/>
      <c r="CN1069" s="11"/>
      <c r="CO1069" s="11"/>
      <c r="CP1069" s="11"/>
      <c r="CQ1069" s="11"/>
      <c r="CR1069" s="11"/>
      <c r="CS1069" s="11"/>
      <c r="CT1069" s="11"/>
      <c r="CU1069" s="11"/>
      <c r="CV1069" s="11"/>
      <c r="CW1069" s="11"/>
      <c r="CX1069" s="11"/>
      <c r="CY1069" s="11"/>
      <c r="CZ1069" s="11"/>
      <c r="DA1069" s="11"/>
      <c r="DB1069" s="11"/>
      <c r="DC1069" s="11"/>
      <c r="DD1069" s="11"/>
      <c r="DE1069" s="11"/>
      <c r="DF1069" s="11"/>
      <c r="DG1069" s="11"/>
      <c r="DH1069" s="11"/>
      <c r="DI1069" s="11"/>
      <c r="DJ1069" s="11"/>
      <c r="DK1069" s="11"/>
    </row>
    <row r="1070" spans="16:115" ht="15" customHeight="1" x14ac:dyDescent="0.25">
      <c r="P1070" s="11"/>
      <c r="Q1070" s="11"/>
      <c r="R1070" s="11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  <c r="BX1070" s="11"/>
      <c r="BY1070" s="11"/>
      <c r="BZ1070" s="11"/>
      <c r="CA1070" s="11"/>
      <c r="CB1070" s="11"/>
      <c r="CC1070" s="11"/>
      <c r="CD1070" s="11"/>
      <c r="CI1070" s="11"/>
      <c r="CJ1070" s="11"/>
      <c r="CK1070" s="11"/>
      <c r="CL1070" s="11"/>
      <c r="CM1070" s="11"/>
      <c r="CN1070" s="11"/>
      <c r="CO1070" s="11"/>
      <c r="CP1070" s="11"/>
      <c r="CQ1070" s="11"/>
      <c r="CR1070" s="11"/>
      <c r="CS1070" s="11"/>
      <c r="CT1070" s="11"/>
      <c r="CU1070" s="11"/>
      <c r="CV1070" s="11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1"/>
      <c r="DJ1070" s="11"/>
      <c r="DK1070" s="11"/>
    </row>
    <row r="1071" spans="16:115" ht="15" customHeight="1" x14ac:dyDescent="0.25">
      <c r="P1071" s="11"/>
      <c r="Q1071" s="11"/>
      <c r="R1071" s="11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  <c r="BX1071" s="11"/>
      <c r="BY1071" s="11"/>
      <c r="BZ1071" s="11"/>
      <c r="CA1071" s="11"/>
      <c r="CB1071" s="11"/>
      <c r="CC1071" s="11"/>
      <c r="CD1071" s="11"/>
      <c r="CI1071" s="11"/>
      <c r="CJ1071" s="11"/>
      <c r="CK1071" s="11"/>
      <c r="CL1071" s="11"/>
      <c r="CM1071" s="11"/>
      <c r="CN1071" s="11"/>
      <c r="CO1071" s="11"/>
      <c r="CP1071" s="11"/>
      <c r="CQ1071" s="11"/>
      <c r="CR1071" s="11"/>
      <c r="CS1071" s="11"/>
      <c r="CT1071" s="11"/>
      <c r="CU1071" s="11"/>
      <c r="CV1071" s="11"/>
      <c r="CW1071" s="11"/>
      <c r="CX1071" s="11"/>
      <c r="CY1071" s="11"/>
      <c r="CZ1071" s="11"/>
      <c r="DA1071" s="11"/>
      <c r="DB1071" s="11"/>
      <c r="DC1071" s="11"/>
      <c r="DD1071" s="11"/>
      <c r="DE1071" s="11"/>
      <c r="DF1071" s="11"/>
      <c r="DG1071" s="11"/>
      <c r="DH1071" s="11"/>
      <c r="DI1071" s="11"/>
      <c r="DJ1071" s="11"/>
      <c r="DK1071" s="11"/>
    </row>
    <row r="1072" spans="16:115" ht="15" customHeight="1" x14ac:dyDescent="0.25">
      <c r="P1072" s="11"/>
      <c r="Q1072" s="11"/>
      <c r="R1072" s="11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  <c r="BX1072" s="11"/>
      <c r="BY1072" s="11"/>
      <c r="BZ1072" s="11"/>
      <c r="CA1072" s="11"/>
      <c r="CB1072" s="11"/>
      <c r="CC1072" s="11"/>
      <c r="CD1072" s="11"/>
      <c r="CI1072" s="11"/>
      <c r="CJ1072" s="11"/>
      <c r="CK1072" s="11"/>
      <c r="CL1072" s="11"/>
      <c r="CM1072" s="11"/>
      <c r="CN1072" s="11"/>
      <c r="CO1072" s="11"/>
      <c r="CP1072" s="11"/>
      <c r="CQ1072" s="11"/>
      <c r="CR1072" s="11"/>
      <c r="CS1072" s="11"/>
      <c r="CT1072" s="11"/>
      <c r="CU1072" s="11"/>
      <c r="CV1072" s="11"/>
      <c r="CW1072" s="11"/>
      <c r="CX1072" s="11"/>
      <c r="CY1072" s="11"/>
      <c r="CZ1072" s="11"/>
      <c r="DA1072" s="11"/>
      <c r="DB1072" s="11"/>
      <c r="DC1072" s="11"/>
      <c r="DD1072" s="11"/>
      <c r="DE1072" s="11"/>
      <c r="DF1072" s="11"/>
      <c r="DG1072" s="11"/>
      <c r="DH1072" s="11"/>
      <c r="DI1072" s="11"/>
      <c r="DJ1072" s="11"/>
      <c r="DK1072" s="11"/>
    </row>
    <row r="1073" spans="16:115" ht="15" customHeight="1" x14ac:dyDescent="0.25">
      <c r="P1073" s="11"/>
      <c r="Q1073" s="11"/>
      <c r="R1073" s="11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O1073" s="11"/>
      <c r="BP1073" s="11"/>
      <c r="BQ1073" s="11"/>
      <c r="BR1073" s="11"/>
      <c r="BS1073" s="11"/>
      <c r="BT1073" s="11"/>
      <c r="BU1073" s="11"/>
      <c r="BV1073" s="11"/>
      <c r="BW1073" s="11"/>
      <c r="BX1073" s="11"/>
      <c r="BY1073" s="11"/>
      <c r="BZ1073" s="11"/>
      <c r="CA1073" s="11"/>
      <c r="CB1073" s="11"/>
      <c r="CC1073" s="11"/>
      <c r="CD1073" s="11"/>
      <c r="CI1073" s="11"/>
      <c r="CJ1073" s="11"/>
      <c r="CK1073" s="11"/>
      <c r="CL1073" s="11"/>
      <c r="CM1073" s="11"/>
      <c r="CN1073" s="11"/>
      <c r="CO1073" s="11"/>
      <c r="CP1073" s="11"/>
      <c r="CQ1073" s="11"/>
      <c r="CR1073" s="11"/>
      <c r="CS1073" s="11"/>
      <c r="CT1073" s="11"/>
      <c r="CU1073" s="11"/>
      <c r="CV1073" s="11"/>
      <c r="CW1073" s="11"/>
      <c r="CX1073" s="11"/>
      <c r="CY1073" s="11"/>
      <c r="CZ1073" s="11"/>
      <c r="DA1073" s="11"/>
      <c r="DB1073" s="11"/>
      <c r="DC1073" s="11"/>
      <c r="DD1073" s="11"/>
      <c r="DE1073" s="11"/>
      <c r="DF1073" s="11"/>
      <c r="DG1073" s="11"/>
      <c r="DH1073" s="11"/>
      <c r="DI1073" s="11"/>
      <c r="DJ1073" s="11"/>
      <c r="DK1073" s="11"/>
    </row>
    <row r="1074" spans="16:115" ht="15" customHeight="1" x14ac:dyDescent="0.25">
      <c r="P1074" s="11"/>
      <c r="Q1074" s="11"/>
      <c r="R1074" s="11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/>
      <c r="BM1074" s="11"/>
      <c r="BN1074" s="11"/>
      <c r="BO1074" s="11"/>
      <c r="BP1074" s="11"/>
      <c r="BQ1074" s="11"/>
      <c r="BR1074" s="11"/>
      <c r="BS1074" s="11"/>
      <c r="BT1074" s="11"/>
      <c r="BU1074" s="11"/>
      <c r="BV1074" s="11"/>
      <c r="BW1074" s="11"/>
      <c r="BX1074" s="11"/>
      <c r="BY1074" s="11"/>
      <c r="BZ1074" s="11"/>
      <c r="CA1074" s="11"/>
      <c r="CB1074" s="11"/>
      <c r="CC1074" s="11"/>
      <c r="CD1074" s="11"/>
      <c r="CI1074" s="11"/>
      <c r="CJ1074" s="11"/>
      <c r="CK1074" s="11"/>
      <c r="CL1074" s="11"/>
      <c r="CM1074" s="11"/>
      <c r="CN1074" s="11"/>
      <c r="CO1074" s="11"/>
      <c r="CP1074" s="11"/>
      <c r="CQ1074" s="11"/>
      <c r="CR1074" s="11"/>
      <c r="CS1074" s="11"/>
      <c r="CT1074" s="11"/>
      <c r="CU1074" s="11"/>
      <c r="CV1074" s="11"/>
      <c r="CW1074" s="11"/>
      <c r="CX1074" s="11"/>
      <c r="CY1074" s="11"/>
      <c r="CZ1074" s="11"/>
      <c r="DA1074" s="11"/>
      <c r="DB1074" s="11"/>
      <c r="DC1074" s="11"/>
      <c r="DD1074" s="11"/>
      <c r="DE1074" s="11"/>
      <c r="DF1074" s="11"/>
      <c r="DG1074" s="11"/>
      <c r="DH1074" s="11"/>
      <c r="DI1074" s="11"/>
      <c r="DJ1074" s="11"/>
      <c r="DK1074" s="11"/>
    </row>
    <row r="1075" spans="16:115" ht="15" customHeight="1" x14ac:dyDescent="0.25">
      <c r="P1075" s="11"/>
      <c r="Q1075" s="11"/>
      <c r="R1075" s="11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/>
      <c r="BM1075" s="11"/>
      <c r="BN1075" s="11"/>
      <c r="BO1075" s="11"/>
      <c r="BP1075" s="11"/>
      <c r="BQ1075" s="11"/>
      <c r="BR1075" s="11"/>
      <c r="BS1075" s="11"/>
      <c r="BT1075" s="11"/>
      <c r="BU1075" s="11"/>
      <c r="BV1075" s="11"/>
      <c r="BW1075" s="11"/>
      <c r="BX1075" s="11"/>
      <c r="BY1075" s="11"/>
      <c r="BZ1075" s="11"/>
      <c r="CA1075" s="11"/>
      <c r="CB1075" s="11"/>
      <c r="CC1075" s="11"/>
      <c r="CD1075" s="11"/>
      <c r="CI1075" s="11"/>
      <c r="CJ1075" s="11"/>
      <c r="CK1075" s="11"/>
      <c r="CL1075" s="11"/>
      <c r="CM1075" s="11"/>
      <c r="CN1075" s="11"/>
      <c r="CO1075" s="11"/>
      <c r="CP1075" s="11"/>
      <c r="CQ1075" s="11"/>
      <c r="CR1075" s="11"/>
      <c r="CS1075" s="11"/>
      <c r="CT1075" s="11"/>
      <c r="CU1075" s="11"/>
      <c r="CV1075" s="11"/>
      <c r="CW1075" s="11"/>
      <c r="CX1075" s="11"/>
      <c r="CY1075" s="11"/>
      <c r="CZ1075" s="11"/>
      <c r="DA1075" s="11"/>
      <c r="DB1075" s="11"/>
      <c r="DC1075" s="11"/>
      <c r="DD1075" s="11"/>
      <c r="DE1075" s="11"/>
      <c r="DF1075" s="11"/>
      <c r="DG1075" s="11"/>
      <c r="DH1075" s="11"/>
      <c r="DI1075" s="11"/>
      <c r="DJ1075" s="11"/>
      <c r="DK1075" s="11"/>
    </row>
    <row r="1076" spans="16:115" ht="15" customHeight="1" x14ac:dyDescent="0.25">
      <c r="P1076" s="11"/>
      <c r="Q1076" s="11"/>
      <c r="R1076" s="11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  <c r="BX1076" s="11"/>
      <c r="BY1076" s="11"/>
      <c r="BZ1076" s="11"/>
      <c r="CA1076" s="11"/>
      <c r="CB1076" s="11"/>
      <c r="CC1076" s="11"/>
      <c r="CD1076" s="11"/>
      <c r="CI1076" s="11"/>
      <c r="CJ1076" s="11"/>
      <c r="CK1076" s="11"/>
      <c r="CL1076" s="11"/>
      <c r="CM1076" s="11"/>
      <c r="CN1076" s="11"/>
      <c r="CO1076" s="11"/>
      <c r="CP1076" s="11"/>
      <c r="CQ1076" s="11"/>
      <c r="CR1076" s="11"/>
      <c r="CS1076" s="11"/>
      <c r="CT1076" s="11"/>
      <c r="CU1076" s="11"/>
      <c r="CV1076" s="11"/>
      <c r="CW1076" s="11"/>
      <c r="CX1076" s="11"/>
      <c r="CY1076" s="11"/>
      <c r="CZ1076" s="11"/>
      <c r="DA1076" s="11"/>
      <c r="DB1076" s="11"/>
      <c r="DC1076" s="11"/>
      <c r="DD1076" s="11"/>
      <c r="DE1076" s="11"/>
      <c r="DF1076" s="11"/>
      <c r="DG1076" s="11"/>
      <c r="DH1076" s="11"/>
      <c r="DI1076" s="11"/>
      <c r="DJ1076" s="11"/>
      <c r="DK1076" s="11"/>
    </row>
    <row r="1077" spans="16:115" ht="15" customHeight="1" x14ac:dyDescent="0.25">
      <c r="P1077" s="11"/>
      <c r="Q1077" s="11"/>
      <c r="R1077" s="11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  <c r="BX1077" s="11"/>
      <c r="BY1077" s="11"/>
      <c r="BZ1077" s="11"/>
      <c r="CA1077" s="11"/>
      <c r="CB1077" s="11"/>
      <c r="CC1077" s="11"/>
      <c r="CD1077" s="11"/>
      <c r="CI1077" s="11"/>
      <c r="CJ1077" s="11"/>
      <c r="CK1077" s="11"/>
      <c r="CL1077" s="11"/>
      <c r="CM1077" s="11"/>
      <c r="CN1077" s="11"/>
      <c r="CO1077" s="11"/>
      <c r="CP1077" s="11"/>
      <c r="CQ1077" s="11"/>
      <c r="CR1077" s="11"/>
      <c r="CS1077" s="11"/>
      <c r="CT1077" s="11"/>
      <c r="CU1077" s="11"/>
      <c r="CV1077" s="11"/>
      <c r="CW1077" s="11"/>
      <c r="CX1077" s="11"/>
      <c r="CY1077" s="11"/>
      <c r="CZ1077" s="11"/>
      <c r="DA1077" s="11"/>
      <c r="DB1077" s="11"/>
      <c r="DC1077" s="11"/>
      <c r="DD1077" s="11"/>
      <c r="DE1077" s="11"/>
      <c r="DF1077" s="11"/>
      <c r="DG1077" s="11"/>
      <c r="DH1077" s="11"/>
      <c r="DI1077" s="11"/>
      <c r="DJ1077" s="11"/>
      <c r="DK1077" s="11"/>
    </row>
    <row r="1078" spans="16:115" ht="15" customHeight="1" x14ac:dyDescent="0.25"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  <c r="BX1078" s="11"/>
      <c r="BY1078" s="11"/>
      <c r="BZ1078" s="11"/>
      <c r="CA1078" s="11"/>
      <c r="CB1078" s="11"/>
      <c r="CC1078" s="11"/>
      <c r="CD1078" s="11"/>
      <c r="CI1078" s="11"/>
      <c r="CJ1078" s="11"/>
      <c r="CK1078" s="11"/>
      <c r="CL1078" s="11"/>
      <c r="CM1078" s="11"/>
      <c r="CN1078" s="11"/>
      <c r="CO1078" s="11"/>
      <c r="CP1078" s="11"/>
      <c r="CQ1078" s="11"/>
      <c r="CR1078" s="11"/>
      <c r="CS1078" s="11"/>
      <c r="CT1078" s="11"/>
      <c r="CU1078" s="11"/>
      <c r="CV1078" s="11"/>
      <c r="CW1078" s="11"/>
      <c r="CX1078" s="11"/>
      <c r="CY1078" s="11"/>
      <c r="CZ1078" s="11"/>
      <c r="DA1078" s="11"/>
      <c r="DB1078" s="11"/>
      <c r="DC1078" s="11"/>
      <c r="DD1078" s="11"/>
      <c r="DE1078" s="11"/>
      <c r="DF1078" s="11"/>
      <c r="DG1078" s="11"/>
      <c r="DH1078" s="11"/>
      <c r="DI1078" s="11"/>
      <c r="DJ1078" s="11"/>
      <c r="DK1078" s="11"/>
    </row>
    <row r="1079" spans="16:115" ht="15" customHeight="1" x14ac:dyDescent="0.25"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  <c r="BX1079" s="11"/>
      <c r="BY1079" s="11"/>
      <c r="BZ1079" s="11"/>
      <c r="CA1079" s="11"/>
      <c r="CB1079" s="11"/>
      <c r="CC1079" s="11"/>
      <c r="CD1079" s="11"/>
      <c r="CI1079" s="11"/>
      <c r="CJ1079" s="11"/>
      <c r="CK1079" s="11"/>
      <c r="CL1079" s="11"/>
      <c r="CM1079" s="11"/>
      <c r="CN1079" s="11"/>
      <c r="CO1079" s="11"/>
      <c r="CP1079" s="11"/>
      <c r="CQ1079" s="11"/>
      <c r="CR1079" s="11"/>
      <c r="CS1079" s="11"/>
      <c r="CT1079" s="11"/>
      <c r="CU1079" s="11"/>
      <c r="CV1079" s="11"/>
      <c r="CW1079" s="11"/>
      <c r="CX1079" s="11"/>
      <c r="CY1079" s="11"/>
      <c r="CZ1079" s="11"/>
      <c r="DA1079" s="11"/>
      <c r="DB1079" s="11"/>
      <c r="DC1079" s="11"/>
      <c r="DD1079" s="11"/>
      <c r="DE1079" s="11"/>
      <c r="DF1079" s="11"/>
      <c r="DG1079" s="11"/>
      <c r="DH1079" s="11"/>
      <c r="DI1079" s="11"/>
      <c r="DJ1079" s="11"/>
      <c r="DK1079" s="11"/>
    </row>
    <row r="1080" spans="16:115" ht="15" customHeight="1" x14ac:dyDescent="0.25"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/>
      <c r="BM1080" s="11"/>
      <c r="BN1080" s="11"/>
      <c r="BO1080" s="11"/>
      <c r="BP1080" s="11"/>
      <c r="BQ1080" s="11"/>
      <c r="BR1080" s="11"/>
      <c r="BS1080" s="11"/>
      <c r="BT1080" s="11"/>
      <c r="BU1080" s="11"/>
      <c r="BV1080" s="11"/>
      <c r="BW1080" s="11"/>
      <c r="BX1080" s="11"/>
      <c r="BY1080" s="11"/>
      <c r="BZ1080" s="11"/>
      <c r="CA1080" s="11"/>
      <c r="CB1080" s="11"/>
      <c r="CC1080" s="11"/>
      <c r="CD1080" s="11"/>
      <c r="CI1080" s="11"/>
      <c r="CJ1080" s="11"/>
      <c r="CK1080" s="11"/>
      <c r="CL1080" s="11"/>
      <c r="CM1080" s="11"/>
      <c r="CN1080" s="11"/>
      <c r="CO1080" s="11"/>
      <c r="CP1080" s="11"/>
      <c r="CQ1080" s="11"/>
      <c r="CR1080" s="11"/>
      <c r="CS1080" s="11"/>
      <c r="CT1080" s="11"/>
      <c r="CU1080" s="11"/>
      <c r="CV1080" s="11"/>
      <c r="CW1080" s="11"/>
      <c r="CX1080" s="11"/>
      <c r="CY1080" s="11"/>
      <c r="CZ1080" s="11"/>
      <c r="DA1080" s="11"/>
      <c r="DB1080" s="11"/>
      <c r="DC1080" s="11"/>
      <c r="DD1080" s="11"/>
      <c r="DE1080" s="11"/>
      <c r="DF1080" s="11"/>
      <c r="DG1080" s="11"/>
      <c r="DH1080" s="11"/>
      <c r="DI1080" s="11"/>
      <c r="DJ1080" s="11"/>
      <c r="DK1080" s="11"/>
    </row>
    <row r="1081" spans="16:115" ht="15" customHeight="1" x14ac:dyDescent="0.25"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1"/>
      <c r="BR1081" s="11"/>
      <c r="BS1081" s="11"/>
      <c r="BT1081" s="11"/>
      <c r="BU1081" s="11"/>
      <c r="BV1081" s="11"/>
      <c r="BW1081" s="11"/>
      <c r="BX1081" s="11"/>
      <c r="BY1081" s="11"/>
      <c r="BZ1081" s="11"/>
      <c r="CA1081" s="11"/>
      <c r="CB1081" s="11"/>
      <c r="CC1081" s="11"/>
      <c r="CD1081" s="11"/>
      <c r="CI1081" s="11"/>
      <c r="CJ1081" s="11"/>
      <c r="CK1081" s="11"/>
      <c r="CL1081" s="11"/>
      <c r="CM1081" s="11"/>
      <c r="CN1081" s="11"/>
      <c r="CO1081" s="11"/>
      <c r="CP1081" s="11"/>
      <c r="CQ1081" s="11"/>
      <c r="CR1081" s="11"/>
      <c r="CS1081" s="11"/>
      <c r="CT1081" s="11"/>
      <c r="CU1081" s="11"/>
      <c r="CV1081" s="11"/>
      <c r="CW1081" s="11"/>
      <c r="CX1081" s="11"/>
      <c r="CY1081" s="11"/>
      <c r="CZ1081" s="11"/>
      <c r="DA1081" s="11"/>
      <c r="DB1081" s="11"/>
      <c r="DC1081" s="11"/>
      <c r="DD1081" s="11"/>
      <c r="DE1081" s="11"/>
      <c r="DF1081" s="11"/>
      <c r="DG1081" s="11"/>
      <c r="DH1081" s="11"/>
      <c r="DI1081" s="11"/>
      <c r="DJ1081" s="11"/>
      <c r="DK1081" s="11"/>
    </row>
    <row r="1082" spans="16:115" ht="15" customHeight="1" x14ac:dyDescent="0.25"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/>
      <c r="BM1082" s="11"/>
      <c r="BN1082" s="11"/>
      <c r="BO1082" s="11"/>
      <c r="BP1082" s="11"/>
      <c r="BQ1082" s="11"/>
      <c r="BR1082" s="11"/>
      <c r="BS1082" s="11"/>
      <c r="BT1082" s="11"/>
      <c r="BU1082" s="11"/>
      <c r="BV1082" s="11"/>
      <c r="BW1082" s="11"/>
      <c r="BX1082" s="11"/>
      <c r="BY1082" s="11"/>
      <c r="BZ1082" s="11"/>
      <c r="CA1082" s="11"/>
      <c r="CB1082" s="11"/>
      <c r="CC1082" s="11"/>
      <c r="CD1082" s="11"/>
      <c r="CI1082" s="11"/>
      <c r="CJ1082" s="11"/>
      <c r="CK1082" s="11"/>
      <c r="CL1082" s="11"/>
      <c r="CM1082" s="11"/>
      <c r="CN1082" s="11"/>
      <c r="CO1082" s="11"/>
      <c r="CP1082" s="11"/>
      <c r="CQ1082" s="11"/>
      <c r="CR1082" s="11"/>
      <c r="CS1082" s="11"/>
      <c r="CT1082" s="11"/>
      <c r="CU1082" s="11"/>
      <c r="CV1082" s="11"/>
      <c r="CW1082" s="11"/>
      <c r="CX1082" s="11"/>
      <c r="CY1082" s="11"/>
      <c r="CZ1082" s="11"/>
      <c r="DA1082" s="11"/>
      <c r="DB1082" s="11"/>
      <c r="DC1082" s="11"/>
      <c r="DD1082" s="11"/>
      <c r="DE1082" s="11"/>
      <c r="DF1082" s="11"/>
      <c r="DG1082" s="11"/>
      <c r="DH1082" s="11"/>
      <c r="DI1082" s="11"/>
      <c r="DJ1082" s="11"/>
      <c r="DK1082" s="11"/>
    </row>
    <row r="1083" spans="16:115" ht="15" customHeight="1" x14ac:dyDescent="0.25">
      <c r="P1083" s="11"/>
      <c r="Q1083" s="11"/>
      <c r="R1083" s="11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  <c r="BX1083" s="11"/>
      <c r="BY1083" s="11"/>
      <c r="BZ1083" s="11"/>
      <c r="CA1083" s="11"/>
      <c r="CB1083" s="11"/>
      <c r="CC1083" s="11"/>
      <c r="CD1083" s="11"/>
      <c r="CI1083" s="11"/>
      <c r="CJ1083" s="11"/>
      <c r="CK1083" s="11"/>
      <c r="CL1083" s="11"/>
      <c r="CM1083" s="11"/>
      <c r="CN1083" s="11"/>
      <c r="CO1083" s="11"/>
      <c r="CP1083" s="11"/>
      <c r="CQ1083" s="11"/>
      <c r="CR1083" s="11"/>
      <c r="CS1083" s="11"/>
      <c r="CT1083" s="11"/>
      <c r="CU1083" s="11"/>
      <c r="CV1083" s="11"/>
      <c r="CW1083" s="11"/>
      <c r="CX1083" s="11"/>
      <c r="CY1083" s="11"/>
      <c r="CZ1083" s="11"/>
      <c r="DA1083" s="11"/>
      <c r="DB1083" s="11"/>
      <c r="DC1083" s="11"/>
      <c r="DD1083" s="11"/>
      <c r="DE1083" s="11"/>
      <c r="DF1083" s="11"/>
      <c r="DG1083" s="11"/>
      <c r="DH1083" s="11"/>
      <c r="DI1083" s="11"/>
      <c r="DJ1083" s="11"/>
      <c r="DK1083" s="11"/>
    </row>
    <row r="1084" spans="16:115" ht="15" customHeight="1" x14ac:dyDescent="0.25">
      <c r="P1084" s="11"/>
      <c r="Q1084" s="11"/>
      <c r="R1084" s="11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  <c r="BX1084" s="11"/>
      <c r="BY1084" s="11"/>
      <c r="BZ1084" s="11"/>
      <c r="CA1084" s="11"/>
      <c r="CB1084" s="11"/>
      <c r="CC1084" s="11"/>
      <c r="CD1084" s="11"/>
      <c r="CI1084" s="11"/>
      <c r="CJ1084" s="11"/>
      <c r="CK1084" s="11"/>
      <c r="CL1084" s="11"/>
      <c r="CM1084" s="11"/>
      <c r="CN1084" s="11"/>
      <c r="CO1084" s="11"/>
      <c r="CP1084" s="11"/>
      <c r="CQ1084" s="11"/>
      <c r="CR1084" s="11"/>
      <c r="CS1084" s="11"/>
      <c r="CT1084" s="11"/>
      <c r="CU1084" s="11"/>
      <c r="CV1084" s="11"/>
      <c r="CW1084" s="11"/>
      <c r="CX1084" s="11"/>
      <c r="CY1084" s="11"/>
      <c r="CZ1084" s="11"/>
      <c r="DA1084" s="11"/>
      <c r="DB1084" s="11"/>
      <c r="DC1084" s="11"/>
      <c r="DD1084" s="11"/>
      <c r="DE1084" s="11"/>
      <c r="DF1084" s="11"/>
      <c r="DG1084" s="11"/>
      <c r="DH1084" s="11"/>
      <c r="DI1084" s="11"/>
      <c r="DJ1084" s="11"/>
      <c r="DK1084" s="11"/>
    </row>
    <row r="1085" spans="16:115" ht="15" customHeight="1" x14ac:dyDescent="0.25">
      <c r="P1085" s="11"/>
      <c r="Q1085" s="11"/>
      <c r="R1085" s="11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  <c r="BX1085" s="11"/>
      <c r="BY1085" s="11"/>
      <c r="BZ1085" s="11"/>
      <c r="CA1085" s="11"/>
      <c r="CB1085" s="11"/>
      <c r="CC1085" s="11"/>
      <c r="CD1085" s="11"/>
      <c r="CI1085" s="11"/>
      <c r="CJ1085" s="11"/>
      <c r="CK1085" s="11"/>
      <c r="CL1085" s="11"/>
      <c r="CM1085" s="11"/>
      <c r="CN1085" s="11"/>
      <c r="CO1085" s="11"/>
      <c r="CP1085" s="11"/>
      <c r="CQ1085" s="11"/>
      <c r="CR1085" s="11"/>
      <c r="CS1085" s="11"/>
      <c r="CT1085" s="11"/>
      <c r="CU1085" s="11"/>
      <c r="CV1085" s="11"/>
      <c r="CW1085" s="11"/>
      <c r="CX1085" s="11"/>
      <c r="CY1085" s="11"/>
      <c r="CZ1085" s="11"/>
      <c r="DA1085" s="11"/>
      <c r="DB1085" s="11"/>
      <c r="DC1085" s="11"/>
      <c r="DD1085" s="11"/>
      <c r="DE1085" s="11"/>
      <c r="DF1085" s="11"/>
      <c r="DG1085" s="11"/>
      <c r="DH1085" s="11"/>
      <c r="DI1085" s="11"/>
      <c r="DJ1085" s="11"/>
      <c r="DK1085" s="11"/>
    </row>
    <row r="1086" spans="16:115" ht="15" customHeight="1" x14ac:dyDescent="0.25">
      <c r="P1086" s="11"/>
      <c r="Q1086" s="11"/>
      <c r="R1086" s="11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  <c r="BX1086" s="11"/>
      <c r="BY1086" s="11"/>
      <c r="BZ1086" s="11"/>
      <c r="CA1086" s="11"/>
      <c r="CB1086" s="11"/>
      <c r="CC1086" s="11"/>
      <c r="CD1086" s="11"/>
      <c r="CI1086" s="11"/>
      <c r="CJ1086" s="11"/>
      <c r="CK1086" s="11"/>
      <c r="CL1086" s="11"/>
      <c r="CM1086" s="11"/>
      <c r="CN1086" s="11"/>
      <c r="CO1086" s="11"/>
      <c r="CP1086" s="11"/>
      <c r="CQ1086" s="11"/>
      <c r="CR1086" s="11"/>
      <c r="CS1086" s="11"/>
      <c r="CT1086" s="11"/>
      <c r="CU1086" s="11"/>
      <c r="CV1086" s="11"/>
      <c r="CW1086" s="11"/>
      <c r="CX1086" s="11"/>
      <c r="CY1086" s="11"/>
      <c r="CZ1086" s="11"/>
      <c r="DA1086" s="11"/>
      <c r="DB1086" s="11"/>
      <c r="DC1086" s="11"/>
      <c r="DD1086" s="11"/>
      <c r="DE1086" s="11"/>
      <c r="DF1086" s="11"/>
      <c r="DG1086" s="11"/>
      <c r="DH1086" s="11"/>
      <c r="DI1086" s="11"/>
      <c r="DJ1086" s="11"/>
      <c r="DK1086" s="11"/>
    </row>
    <row r="1087" spans="16:115" ht="15" customHeight="1" x14ac:dyDescent="0.25">
      <c r="P1087" s="11"/>
      <c r="Q1087" s="11"/>
      <c r="R1087" s="11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/>
      <c r="BM1087" s="11"/>
      <c r="BN1087" s="11"/>
      <c r="BO1087" s="11"/>
      <c r="BP1087" s="11"/>
      <c r="BQ1087" s="11"/>
      <c r="BR1087" s="11"/>
      <c r="BS1087" s="11"/>
      <c r="BT1087" s="11"/>
      <c r="BU1087" s="11"/>
      <c r="BV1087" s="11"/>
      <c r="BW1087" s="11"/>
      <c r="BX1087" s="11"/>
      <c r="BY1087" s="11"/>
      <c r="BZ1087" s="11"/>
      <c r="CA1087" s="11"/>
      <c r="CB1087" s="11"/>
      <c r="CC1087" s="11"/>
      <c r="CD1087" s="11"/>
      <c r="CI1087" s="11"/>
      <c r="CJ1087" s="11"/>
      <c r="CK1087" s="11"/>
      <c r="CL1087" s="11"/>
      <c r="CM1087" s="11"/>
      <c r="CN1087" s="11"/>
      <c r="CO1087" s="11"/>
      <c r="CP1087" s="11"/>
      <c r="CQ1087" s="11"/>
      <c r="CR1087" s="11"/>
      <c r="CS1087" s="11"/>
      <c r="CT1087" s="11"/>
      <c r="CU1087" s="11"/>
      <c r="CV1087" s="11"/>
      <c r="CW1087" s="11"/>
      <c r="CX1087" s="11"/>
      <c r="CY1087" s="11"/>
      <c r="CZ1087" s="11"/>
      <c r="DA1087" s="11"/>
      <c r="DB1087" s="11"/>
      <c r="DC1087" s="11"/>
      <c r="DD1087" s="11"/>
      <c r="DE1087" s="11"/>
      <c r="DF1087" s="11"/>
      <c r="DG1087" s="11"/>
      <c r="DH1087" s="11"/>
      <c r="DI1087" s="11"/>
      <c r="DJ1087" s="11"/>
      <c r="DK1087" s="11"/>
    </row>
    <row r="1088" spans="16:115" ht="15" customHeight="1" x14ac:dyDescent="0.25">
      <c r="P1088" s="11"/>
      <c r="Q1088" s="11"/>
      <c r="R1088" s="11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/>
      <c r="BM1088" s="11"/>
      <c r="BN1088" s="11"/>
      <c r="BO1088" s="11"/>
      <c r="BP1088" s="11"/>
      <c r="BQ1088" s="11"/>
      <c r="BR1088" s="11"/>
      <c r="BS1088" s="11"/>
      <c r="BT1088" s="11"/>
      <c r="BU1088" s="11"/>
      <c r="BV1088" s="11"/>
      <c r="BW1088" s="11"/>
      <c r="BX1088" s="11"/>
      <c r="BY1088" s="11"/>
      <c r="BZ1088" s="11"/>
      <c r="CA1088" s="11"/>
      <c r="CB1088" s="11"/>
      <c r="CC1088" s="11"/>
      <c r="CD1088" s="11"/>
      <c r="CI1088" s="11"/>
      <c r="CJ1088" s="11"/>
      <c r="CK1088" s="11"/>
      <c r="CL1088" s="11"/>
      <c r="CM1088" s="11"/>
      <c r="CN1088" s="11"/>
      <c r="CO1088" s="11"/>
      <c r="CP1088" s="11"/>
      <c r="CQ1088" s="11"/>
      <c r="CR1088" s="11"/>
      <c r="CS1088" s="11"/>
      <c r="CT1088" s="11"/>
      <c r="CU1088" s="11"/>
      <c r="CV1088" s="11"/>
      <c r="CW1088" s="11"/>
      <c r="CX1088" s="11"/>
      <c r="CY1088" s="11"/>
      <c r="CZ1088" s="11"/>
      <c r="DA1088" s="11"/>
      <c r="DB1088" s="11"/>
      <c r="DC1088" s="11"/>
      <c r="DD1088" s="11"/>
      <c r="DE1088" s="11"/>
      <c r="DF1088" s="11"/>
      <c r="DG1088" s="11"/>
      <c r="DH1088" s="11"/>
      <c r="DI1088" s="11"/>
      <c r="DJ1088" s="11"/>
      <c r="DK1088" s="11"/>
    </row>
    <row r="1089" spans="16:115" ht="15" customHeight="1" x14ac:dyDescent="0.25">
      <c r="P1089" s="11"/>
      <c r="Q1089" s="11"/>
      <c r="R1089" s="11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  <c r="BL1089" s="11"/>
      <c r="BM1089" s="11"/>
      <c r="BN1089" s="11"/>
      <c r="BO1089" s="11"/>
      <c r="BP1089" s="11"/>
      <c r="BQ1089" s="11"/>
      <c r="BR1089" s="11"/>
      <c r="BS1089" s="11"/>
      <c r="BT1089" s="11"/>
      <c r="BU1089" s="11"/>
      <c r="BV1089" s="11"/>
      <c r="BW1089" s="11"/>
      <c r="BX1089" s="11"/>
      <c r="BY1089" s="11"/>
      <c r="BZ1089" s="11"/>
      <c r="CA1089" s="11"/>
      <c r="CB1089" s="11"/>
      <c r="CC1089" s="11"/>
      <c r="CD1089" s="11"/>
      <c r="CI1089" s="11"/>
      <c r="CJ1089" s="11"/>
      <c r="CK1089" s="11"/>
      <c r="CL1089" s="11"/>
      <c r="CM1089" s="11"/>
      <c r="CN1089" s="11"/>
      <c r="CO1089" s="11"/>
      <c r="CP1089" s="11"/>
      <c r="CQ1089" s="11"/>
      <c r="CR1089" s="11"/>
      <c r="CS1089" s="11"/>
      <c r="CT1089" s="11"/>
      <c r="CU1089" s="11"/>
      <c r="CV1089" s="11"/>
      <c r="CW1089" s="11"/>
      <c r="CX1089" s="11"/>
      <c r="CY1089" s="11"/>
      <c r="CZ1089" s="11"/>
      <c r="DA1089" s="11"/>
      <c r="DB1089" s="11"/>
      <c r="DC1089" s="11"/>
      <c r="DD1089" s="11"/>
      <c r="DE1089" s="11"/>
      <c r="DF1089" s="11"/>
      <c r="DG1089" s="11"/>
      <c r="DH1089" s="11"/>
      <c r="DI1089" s="11"/>
      <c r="DJ1089" s="11"/>
      <c r="DK1089" s="11"/>
    </row>
    <row r="1090" spans="16:115" ht="15" customHeight="1" x14ac:dyDescent="0.25">
      <c r="P1090" s="11"/>
      <c r="Q1090" s="11"/>
      <c r="R1090" s="11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  <c r="BX1090" s="11"/>
      <c r="BY1090" s="11"/>
      <c r="BZ1090" s="11"/>
      <c r="CA1090" s="11"/>
      <c r="CB1090" s="11"/>
      <c r="CC1090" s="11"/>
      <c r="CD1090" s="11"/>
      <c r="CI1090" s="11"/>
      <c r="CJ1090" s="11"/>
      <c r="CK1090" s="11"/>
      <c r="CL1090" s="11"/>
      <c r="CM1090" s="11"/>
      <c r="CN1090" s="11"/>
      <c r="CO1090" s="11"/>
      <c r="CP1090" s="11"/>
      <c r="CQ1090" s="11"/>
      <c r="CR1090" s="11"/>
      <c r="CS1090" s="11"/>
      <c r="CT1090" s="11"/>
      <c r="CU1090" s="11"/>
      <c r="CV1090" s="11"/>
      <c r="CW1090" s="11"/>
      <c r="CX1090" s="11"/>
      <c r="CY1090" s="11"/>
      <c r="CZ1090" s="11"/>
      <c r="DA1090" s="11"/>
      <c r="DB1090" s="11"/>
      <c r="DC1090" s="11"/>
      <c r="DD1090" s="11"/>
      <c r="DE1090" s="11"/>
      <c r="DF1090" s="11"/>
      <c r="DG1090" s="11"/>
      <c r="DH1090" s="11"/>
      <c r="DI1090" s="11"/>
      <c r="DJ1090" s="11"/>
      <c r="DK1090" s="11"/>
    </row>
    <row r="1091" spans="16:115" ht="15" customHeight="1" x14ac:dyDescent="0.25">
      <c r="P1091" s="11"/>
      <c r="Q1091" s="11"/>
      <c r="R1091" s="11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11"/>
      <c r="CB1091" s="11"/>
      <c r="CC1091" s="11"/>
      <c r="CD1091" s="11"/>
      <c r="CI1091" s="11"/>
      <c r="CJ1091" s="11"/>
      <c r="CK1091" s="11"/>
      <c r="CL1091" s="11"/>
      <c r="CM1091" s="11"/>
      <c r="CN1091" s="11"/>
      <c r="CO1091" s="11"/>
      <c r="CP1091" s="11"/>
      <c r="CQ1091" s="11"/>
      <c r="CR1091" s="11"/>
      <c r="CS1091" s="11"/>
      <c r="CT1091" s="11"/>
      <c r="CU1091" s="11"/>
      <c r="CV1091" s="11"/>
      <c r="CW1091" s="11"/>
      <c r="CX1091" s="11"/>
      <c r="CY1091" s="11"/>
      <c r="CZ1091" s="11"/>
      <c r="DA1091" s="11"/>
      <c r="DB1091" s="11"/>
      <c r="DC1091" s="11"/>
      <c r="DD1091" s="11"/>
      <c r="DE1091" s="11"/>
      <c r="DF1091" s="11"/>
      <c r="DG1091" s="11"/>
      <c r="DH1091" s="11"/>
      <c r="DI1091" s="11"/>
      <c r="DJ1091" s="11"/>
      <c r="DK1091" s="11"/>
    </row>
    <row r="1092" spans="16:115" ht="15" customHeight="1" x14ac:dyDescent="0.25">
      <c r="P1092" s="11"/>
      <c r="Q1092" s="11"/>
      <c r="R1092" s="11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  <c r="BX1092" s="11"/>
      <c r="BY1092" s="11"/>
      <c r="BZ1092" s="11"/>
      <c r="CA1092" s="11"/>
      <c r="CB1092" s="11"/>
      <c r="CC1092" s="11"/>
      <c r="CD1092" s="11"/>
      <c r="CI1092" s="11"/>
      <c r="CJ1092" s="11"/>
      <c r="CK1092" s="11"/>
      <c r="CL1092" s="11"/>
      <c r="CM1092" s="11"/>
      <c r="CN1092" s="11"/>
      <c r="CO1092" s="11"/>
      <c r="CP1092" s="11"/>
      <c r="CQ1092" s="11"/>
      <c r="CR1092" s="11"/>
      <c r="CS1092" s="11"/>
      <c r="CT1092" s="11"/>
      <c r="CU1092" s="11"/>
      <c r="CV1092" s="11"/>
      <c r="CW1092" s="11"/>
      <c r="CX1092" s="11"/>
      <c r="CY1092" s="11"/>
      <c r="CZ1092" s="11"/>
      <c r="DA1092" s="11"/>
      <c r="DB1092" s="11"/>
      <c r="DC1092" s="11"/>
      <c r="DD1092" s="11"/>
      <c r="DE1092" s="11"/>
      <c r="DF1092" s="11"/>
      <c r="DG1092" s="11"/>
      <c r="DH1092" s="11"/>
      <c r="DI1092" s="11"/>
      <c r="DJ1092" s="11"/>
      <c r="DK1092" s="11"/>
    </row>
    <row r="1093" spans="16:115" ht="15" customHeight="1" x14ac:dyDescent="0.25">
      <c r="P1093" s="11"/>
      <c r="Q1093" s="11"/>
      <c r="R1093" s="11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  <c r="BX1093" s="11"/>
      <c r="BY1093" s="11"/>
      <c r="BZ1093" s="11"/>
      <c r="CA1093" s="11"/>
      <c r="CB1093" s="11"/>
      <c r="CC1093" s="11"/>
      <c r="CD1093" s="11"/>
      <c r="CI1093" s="11"/>
      <c r="CJ1093" s="11"/>
      <c r="CK1093" s="11"/>
      <c r="CL1093" s="11"/>
      <c r="CM1093" s="11"/>
      <c r="CN1093" s="11"/>
      <c r="CO1093" s="11"/>
      <c r="CP1093" s="11"/>
      <c r="CQ1093" s="11"/>
      <c r="CR1093" s="11"/>
      <c r="CS1093" s="11"/>
      <c r="CT1093" s="11"/>
      <c r="CU1093" s="11"/>
      <c r="CV1093" s="11"/>
      <c r="CW1093" s="11"/>
      <c r="CX1093" s="11"/>
      <c r="CY1093" s="11"/>
      <c r="CZ1093" s="11"/>
      <c r="DA1093" s="11"/>
      <c r="DB1093" s="11"/>
      <c r="DC1093" s="11"/>
      <c r="DD1093" s="11"/>
      <c r="DE1093" s="11"/>
      <c r="DF1093" s="11"/>
      <c r="DG1093" s="11"/>
      <c r="DH1093" s="11"/>
      <c r="DI1093" s="11"/>
      <c r="DJ1093" s="11"/>
      <c r="DK1093" s="11"/>
    </row>
    <row r="1094" spans="16:115" ht="15" customHeight="1" x14ac:dyDescent="0.25">
      <c r="P1094" s="11"/>
      <c r="Q1094" s="11"/>
      <c r="R1094" s="11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/>
      <c r="BM1094" s="11"/>
      <c r="BN1094" s="11"/>
      <c r="BO1094" s="11"/>
      <c r="BP1094" s="11"/>
      <c r="BQ1094" s="11"/>
      <c r="BR1094" s="11"/>
      <c r="BS1094" s="11"/>
      <c r="BT1094" s="11"/>
      <c r="BU1094" s="11"/>
      <c r="BV1094" s="11"/>
      <c r="BW1094" s="11"/>
      <c r="BX1094" s="11"/>
      <c r="BY1094" s="11"/>
      <c r="BZ1094" s="11"/>
      <c r="CA1094" s="11"/>
      <c r="CB1094" s="11"/>
      <c r="CC1094" s="11"/>
      <c r="CD1094" s="11"/>
      <c r="CI1094" s="11"/>
      <c r="CJ1094" s="11"/>
      <c r="CK1094" s="11"/>
      <c r="CL1094" s="11"/>
      <c r="CM1094" s="11"/>
      <c r="CN1094" s="11"/>
      <c r="CO1094" s="11"/>
      <c r="CP1094" s="11"/>
      <c r="CQ1094" s="11"/>
      <c r="CR1094" s="11"/>
      <c r="CS1094" s="11"/>
      <c r="CT1094" s="11"/>
      <c r="CU1094" s="11"/>
      <c r="CV1094" s="11"/>
      <c r="CW1094" s="11"/>
      <c r="CX1094" s="11"/>
      <c r="CY1094" s="11"/>
      <c r="CZ1094" s="11"/>
      <c r="DA1094" s="11"/>
      <c r="DB1094" s="11"/>
      <c r="DC1094" s="11"/>
      <c r="DD1094" s="11"/>
      <c r="DE1094" s="11"/>
      <c r="DF1094" s="11"/>
      <c r="DG1094" s="11"/>
      <c r="DH1094" s="11"/>
      <c r="DI1094" s="11"/>
      <c r="DJ1094" s="11"/>
      <c r="DK1094" s="11"/>
    </row>
    <row r="1095" spans="16:115" ht="15" customHeight="1" x14ac:dyDescent="0.25"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  <c r="BX1095" s="11"/>
      <c r="BY1095" s="11"/>
      <c r="BZ1095" s="11"/>
      <c r="CA1095" s="11"/>
      <c r="CB1095" s="11"/>
      <c r="CC1095" s="11"/>
      <c r="CD1095" s="11"/>
      <c r="CI1095" s="11"/>
      <c r="CJ1095" s="11"/>
      <c r="CK1095" s="11"/>
      <c r="CL1095" s="11"/>
      <c r="CM1095" s="11"/>
      <c r="CN1095" s="11"/>
      <c r="CO1095" s="11"/>
      <c r="CP1095" s="11"/>
      <c r="CQ1095" s="11"/>
      <c r="CR1095" s="11"/>
      <c r="CS1095" s="11"/>
      <c r="CT1095" s="11"/>
      <c r="CU1095" s="11"/>
      <c r="CV1095" s="11"/>
      <c r="CW1095" s="11"/>
      <c r="CX1095" s="11"/>
      <c r="CY1095" s="11"/>
      <c r="CZ1095" s="11"/>
      <c r="DA1095" s="11"/>
      <c r="DB1095" s="11"/>
      <c r="DC1095" s="11"/>
      <c r="DD1095" s="11"/>
      <c r="DE1095" s="11"/>
      <c r="DF1095" s="11"/>
      <c r="DG1095" s="11"/>
      <c r="DH1095" s="11"/>
      <c r="DI1095" s="11"/>
      <c r="DJ1095" s="11"/>
      <c r="DK1095" s="11"/>
    </row>
    <row r="1096" spans="16:115" ht="15" customHeight="1" x14ac:dyDescent="0.25">
      <c r="P1096" s="11"/>
      <c r="Q1096" s="11"/>
      <c r="R1096" s="11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/>
      <c r="BM1096" s="11"/>
      <c r="BN1096" s="11"/>
      <c r="BO1096" s="11"/>
      <c r="BP1096" s="11"/>
      <c r="BQ1096" s="11"/>
      <c r="BR1096" s="11"/>
      <c r="BS1096" s="11"/>
      <c r="BT1096" s="11"/>
      <c r="BU1096" s="11"/>
      <c r="BV1096" s="11"/>
      <c r="BW1096" s="11"/>
      <c r="BX1096" s="11"/>
      <c r="BY1096" s="11"/>
      <c r="BZ1096" s="11"/>
      <c r="CA1096" s="11"/>
      <c r="CB1096" s="11"/>
      <c r="CC1096" s="11"/>
      <c r="CD1096" s="11"/>
      <c r="CI1096" s="11"/>
      <c r="CJ1096" s="11"/>
      <c r="CK1096" s="11"/>
      <c r="CL1096" s="11"/>
      <c r="CM1096" s="11"/>
      <c r="CN1096" s="11"/>
      <c r="CO1096" s="11"/>
      <c r="CP1096" s="11"/>
      <c r="CQ1096" s="11"/>
      <c r="CR1096" s="11"/>
      <c r="CS1096" s="11"/>
      <c r="CT1096" s="11"/>
      <c r="CU1096" s="11"/>
      <c r="CV1096" s="11"/>
      <c r="CW1096" s="11"/>
      <c r="CX1096" s="11"/>
      <c r="CY1096" s="11"/>
      <c r="CZ1096" s="11"/>
      <c r="DA1096" s="11"/>
      <c r="DB1096" s="11"/>
      <c r="DC1096" s="11"/>
      <c r="DD1096" s="11"/>
      <c r="DE1096" s="11"/>
      <c r="DF1096" s="11"/>
      <c r="DG1096" s="11"/>
      <c r="DH1096" s="11"/>
      <c r="DI1096" s="11"/>
      <c r="DJ1096" s="11"/>
      <c r="DK1096" s="11"/>
    </row>
    <row r="1097" spans="16:115" ht="15" customHeight="1" x14ac:dyDescent="0.25">
      <c r="P1097" s="11"/>
      <c r="Q1097" s="11"/>
      <c r="R1097" s="11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  <c r="BX1097" s="11"/>
      <c r="BY1097" s="11"/>
      <c r="BZ1097" s="11"/>
      <c r="CA1097" s="11"/>
      <c r="CB1097" s="11"/>
      <c r="CC1097" s="11"/>
      <c r="CD1097" s="11"/>
      <c r="CI1097" s="11"/>
      <c r="CJ1097" s="11"/>
      <c r="CK1097" s="11"/>
      <c r="CL1097" s="11"/>
      <c r="CM1097" s="11"/>
      <c r="CN1097" s="11"/>
      <c r="CO1097" s="11"/>
      <c r="CP1097" s="11"/>
      <c r="CQ1097" s="11"/>
      <c r="CR1097" s="11"/>
      <c r="CS1097" s="11"/>
      <c r="CT1097" s="11"/>
      <c r="CU1097" s="11"/>
      <c r="CV1097" s="11"/>
      <c r="CW1097" s="11"/>
      <c r="CX1097" s="11"/>
      <c r="CY1097" s="11"/>
      <c r="CZ1097" s="11"/>
      <c r="DA1097" s="11"/>
      <c r="DB1097" s="11"/>
      <c r="DC1097" s="11"/>
      <c r="DD1097" s="11"/>
      <c r="DE1097" s="11"/>
      <c r="DF1097" s="11"/>
      <c r="DG1097" s="11"/>
      <c r="DH1097" s="11"/>
      <c r="DI1097" s="11"/>
      <c r="DJ1097" s="11"/>
      <c r="DK1097" s="11"/>
    </row>
    <row r="1098" spans="16:115" ht="15" customHeight="1" x14ac:dyDescent="0.25">
      <c r="P1098" s="11"/>
      <c r="Q1098" s="11"/>
      <c r="R1098" s="11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/>
      <c r="BY1098" s="11"/>
      <c r="BZ1098" s="11"/>
      <c r="CA1098" s="11"/>
      <c r="CB1098" s="11"/>
      <c r="CC1098" s="11"/>
      <c r="CD1098" s="11"/>
      <c r="CI1098" s="11"/>
      <c r="CJ1098" s="11"/>
      <c r="CK1098" s="11"/>
      <c r="CL1098" s="11"/>
      <c r="CM1098" s="11"/>
      <c r="CN1098" s="11"/>
      <c r="CO1098" s="11"/>
      <c r="CP1098" s="11"/>
      <c r="CQ1098" s="11"/>
      <c r="CR1098" s="11"/>
      <c r="CS1098" s="11"/>
      <c r="CT1098" s="11"/>
      <c r="CU1098" s="11"/>
      <c r="CV1098" s="11"/>
      <c r="CW1098" s="11"/>
      <c r="CX1098" s="11"/>
      <c r="CY1098" s="11"/>
      <c r="CZ1098" s="11"/>
      <c r="DA1098" s="11"/>
      <c r="DB1098" s="11"/>
      <c r="DC1098" s="11"/>
      <c r="DD1098" s="11"/>
      <c r="DE1098" s="11"/>
      <c r="DF1098" s="11"/>
      <c r="DG1098" s="11"/>
      <c r="DH1098" s="11"/>
      <c r="DI1098" s="11"/>
      <c r="DJ1098" s="11"/>
      <c r="DK1098" s="11"/>
    </row>
    <row r="1099" spans="16:115" ht="15" customHeight="1" x14ac:dyDescent="0.25">
      <c r="P1099" s="11"/>
      <c r="Q1099" s="11"/>
      <c r="R1099" s="11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  <c r="BX1099" s="11"/>
      <c r="BY1099" s="11"/>
      <c r="BZ1099" s="11"/>
      <c r="CA1099" s="11"/>
      <c r="CB1099" s="11"/>
      <c r="CC1099" s="11"/>
      <c r="CD1099" s="11"/>
      <c r="CI1099" s="11"/>
      <c r="CJ1099" s="11"/>
      <c r="CK1099" s="11"/>
      <c r="CL1099" s="11"/>
      <c r="CM1099" s="11"/>
      <c r="CN1099" s="11"/>
      <c r="CO1099" s="11"/>
      <c r="CP1099" s="11"/>
      <c r="CQ1099" s="11"/>
      <c r="CR1099" s="11"/>
      <c r="CS1099" s="11"/>
      <c r="CT1099" s="11"/>
      <c r="CU1099" s="11"/>
      <c r="CV1099" s="11"/>
      <c r="CW1099" s="11"/>
      <c r="CX1099" s="11"/>
      <c r="CY1099" s="11"/>
      <c r="CZ1099" s="11"/>
      <c r="DA1099" s="11"/>
      <c r="DB1099" s="11"/>
      <c r="DC1099" s="11"/>
      <c r="DD1099" s="11"/>
      <c r="DE1099" s="11"/>
      <c r="DF1099" s="11"/>
      <c r="DG1099" s="11"/>
      <c r="DH1099" s="11"/>
      <c r="DI1099" s="11"/>
      <c r="DJ1099" s="11"/>
      <c r="DK1099" s="11"/>
    </row>
    <row r="1100" spans="16:115" ht="15" customHeight="1" x14ac:dyDescent="0.25">
      <c r="P1100" s="11"/>
      <c r="Q1100" s="11"/>
      <c r="R1100" s="11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  <c r="BX1100" s="11"/>
      <c r="BY1100" s="11"/>
      <c r="BZ1100" s="11"/>
      <c r="CA1100" s="11"/>
      <c r="CB1100" s="11"/>
      <c r="CC1100" s="11"/>
      <c r="CD1100" s="11"/>
      <c r="CI1100" s="11"/>
      <c r="CJ1100" s="11"/>
      <c r="CK1100" s="11"/>
      <c r="CL1100" s="11"/>
      <c r="CM1100" s="11"/>
      <c r="CN1100" s="11"/>
      <c r="CO1100" s="11"/>
      <c r="CP1100" s="11"/>
      <c r="CQ1100" s="11"/>
      <c r="CR1100" s="11"/>
      <c r="CS1100" s="11"/>
      <c r="CT1100" s="11"/>
      <c r="CU1100" s="11"/>
      <c r="CV1100" s="11"/>
      <c r="CW1100" s="11"/>
      <c r="CX1100" s="11"/>
      <c r="CY1100" s="11"/>
      <c r="CZ1100" s="11"/>
      <c r="DA1100" s="11"/>
      <c r="DB1100" s="11"/>
      <c r="DC1100" s="11"/>
      <c r="DD1100" s="11"/>
      <c r="DE1100" s="11"/>
      <c r="DF1100" s="11"/>
      <c r="DG1100" s="11"/>
      <c r="DH1100" s="11"/>
      <c r="DI1100" s="11"/>
      <c r="DJ1100" s="11"/>
      <c r="DK1100" s="11"/>
    </row>
    <row r="1101" spans="16:115" ht="15" customHeight="1" x14ac:dyDescent="0.25">
      <c r="P1101" s="11"/>
      <c r="Q1101" s="11"/>
      <c r="R1101" s="11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/>
      <c r="BR1101" s="11"/>
      <c r="BS1101" s="11"/>
      <c r="BT1101" s="11"/>
      <c r="BU1101" s="11"/>
      <c r="BV1101" s="11"/>
      <c r="BW1101" s="11"/>
      <c r="BX1101" s="11"/>
      <c r="BY1101" s="11"/>
      <c r="BZ1101" s="11"/>
      <c r="CA1101" s="11"/>
      <c r="CB1101" s="11"/>
      <c r="CC1101" s="11"/>
      <c r="CD1101" s="11"/>
      <c r="CI1101" s="11"/>
      <c r="CJ1101" s="11"/>
      <c r="CK1101" s="11"/>
      <c r="CL1101" s="11"/>
      <c r="CM1101" s="11"/>
      <c r="CN1101" s="11"/>
      <c r="CO1101" s="11"/>
      <c r="CP1101" s="11"/>
      <c r="CQ1101" s="11"/>
      <c r="CR1101" s="11"/>
      <c r="CS1101" s="11"/>
      <c r="CT1101" s="11"/>
      <c r="CU1101" s="11"/>
      <c r="CV1101" s="11"/>
      <c r="CW1101" s="11"/>
      <c r="CX1101" s="11"/>
      <c r="CY1101" s="11"/>
      <c r="CZ1101" s="11"/>
      <c r="DA1101" s="11"/>
      <c r="DB1101" s="11"/>
      <c r="DC1101" s="11"/>
      <c r="DD1101" s="11"/>
      <c r="DE1101" s="11"/>
      <c r="DF1101" s="11"/>
      <c r="DG1101" s="11"/>
      <c r="DH1101" s="11"/>
      <c r="DI1101" s="11"/>
      <c r="DJ1101" s="11"/>
      <c r="DK1101" s="11"/>
    </row>
    <row r="1102" spans="16:115" ht="15" customHeight="1" x14ac:dyDescent="0.25">
      <c r="P1102" s="11"/>
      <c r="Q1102" s="11"/>
      <c r="R1102" s="11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/>
      <c r="BM1102" s="11"/>
      <c r="BN1102" s="11"/>
      <c r="BO1102" s="11"/>
      <c r="BP1102" s="11"/>
      <c r="BQ1102" s="11"/>
      <c r="BR1102" s="11"/>
      <c r="BS1102" s="11"/>
      <c r="BT1102" s="11"/>
      <c r="BU1102" s="11"/>
      <c r="BV1102" s="11"/>
      <c r="BW1102" s="11"/>
      <c r="BX1102" s="11"/>
      <c r="BY1102" s="11"/>
      <c r="BZ1102" s="11"/>
      <c r="CA1102" s="11"/>
      <c r="CB1102" s="11"/>
      <c r="CC1102" s="11"/>
      <c r="CD1102" s="11"/>
      <c r="CI1102" s="11"/>
      <c r="CJ1102" s="11"/>
      <c r="CK1102" s="11"/>
      <c r="CL1102" s="11"/>
      <c r="CM1102" s="11"/>
      <c r="CN1102" s="11"/>
      <c r="CO1102" s="11"/>
      <c r="CP1102" s="11"/>
      <c r="CQ1102" s="11"/>
      <c r="CR1102" s="11"/>
      <c r="CS1102" s="11"/>
      <c r="CT1102" s="11"/>
      <c r="CU1102" s="11"/>
      <c r="CV1102" s="11"/>
      <c r="CW1102" s="11"/>
      <c r="CX1102" s="11"/>
      <c r="CY1102" s="11"/>
      <c r="CZ1102" s="11"/>
      <c r="DA1102" s="11"/>
      <c r="DB1102" s="11"/>
      <c r="DC1102" s="11"/>
      <c r="DD1102" s="11"/>
      <c r="DE1102" s="11"/>
      <c r="DF1102" s="11"/>
      <c r="DG1102" s="11"/>
      <c r="DH1102" s="11"/>
      <c r="DI1102" s="11"/>
      <c r="DJ1102" s="11"/>
      <c r="DK1102" s="11"/>
    </row>
    <row r="1103" spans="16:115" ht="15" customHeight="1" x14ac:dyDescent="0.25">
      <c r="P1103" s="11"/>
      <c r="Q1103" s="11"/>
      <c r="R1103" s="11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O1103" s="11"/>
      <c r="BP1103" s="11"/>
      <c r="BQ1103" s="11"/>
      <c r="BR1103" s="11"/>
      <c r="BS1103" s="11"/>
      <c r="BT1103" s="11"/>
      <c r="BU1103" s="11"/>
      <c r="BV1103" s="11"/>
      <c r="BW1103" s="11"/>
      <c r="BX1103" s="11"/>
      <c r="BY1103" s="11"/>
      <c r="BZ1103" s="11"/>
      <c r="CA1103" s="11"/>
      <c r="CB1103" s="11"/>
      <c r="CC1103" s="11"/>
      <c r="CD1103" s="11"/>
      <c r="CI1103" s="11"/>
      <c r="CJ1103" s="11"/>
      <c r="CK1103" s="11"/>
      <c r="CL1103" s="11"/>
      <c r="CM1103" s="11"/>
      <c r="CN1103" s="11"/>
      <c r="CO1103" s="11"/>
      <c r="CP1103" s="11"/>
      <c r="CQ1103" s="11"/>
      <c r="CR1103" s="11"/>
      <c r="CS1103" s="11"/>
      <c r="CT1103" s="11"/>
      <c r="CU1103" s="11"/>
      <c r="CV1103" s="11"/>
      <c r="CW1103" s="11"/>
      <c r="CX1103" s="11"/>
      <c r="CY1103" s="11"/>
      <c r="CZ1103" s="11"/>
      <c r="DA1103" s="11"/>
      <c r="DB1103" s="11"/>
      <c r="DC1103" s="11"/>
      <c r="DD1103" s="11"/>
      <c r="DE1103" s="11"/>
      <c r="DF1103" s="11"/>
      <c r="DG1103" s="11"/>
      <c r="DH1103" s="11"/>
      <c r="DI1103" s="11"/>
      <c r="DJ1103" s="11"/>
      <c r="DK1103" s="11"/>
    </row>
    <row r="1104" spans="16:115" ht="15" customHeight="1" x14ac:dyDescent="0.25">
      <c r="P1104" s="11"/>
      <c r="Q1104" s="11"/>
      <c r="R1104" s="11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  <c r="BX1104" s="11"/>
      <c r="BY1104" s="11"/>
      <c r="BZ1104" s="11"/>
      <c r="CA1104" s="11"/>
      <c r="CB1104" s="11"/>
      <c r="CC1104" s="11"/>
      <c r="CD1104" s="11"/>
      <c r="CI1104" s="11"/>
      <c r="CJ1104" s="11"/>
      <c r="CK1104" s="11"/>
      <c r="CL1104" s="11"/>
      <c r="CM1104" s="11"/>
      <c r="CN1104" s="11"/>
      <c r="CO1104" s="11"/>
      <c r="CP1104" s="11"/>
      <c r="CQ1104" s="11"/>
      <c r="CR1104" s="11"/>
      <c r="CS1104" s="11"/>
      <c r="CT1104" s="11"/>
      <c r="CU1104" s="11"/>
      <c r="CV1104" s="11"/>
      <c r="CW1104" s="11"/>
      <c r="CX1104" s="11"/>
      <c r="CY1104" s="11"/>
      <c r="CZ1104" s="11"/>
      <c r="DA1104" s="11"/>
      <c r="DB1104" s="11"/>
      <c r="DC1104" s="11"/>
      <c r="DD1104" s="11"/>
      <c r="DE1104" s="11"/>
      <c r="DF1104" s="11"/>
      <c r="DG1104" s="11"/>
      <c r="DH1104" s="11"/>
      <c r="DI1104" s="11"/>
      <c r="DJ1104" s="11"/>
      <c r="DK1104" s="11"/>
    </row>
    <row r="1105" spans="16:115" ht="15" customHeight="1" x14ac:dyDescent="0.25">
      <c r="P1105" s="11"/>
      <c r="Q1105" s="11"/>
      <c r="R1105" s="11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  <c r="BX1105" s="11"/>
      <c r="BY1105" s="11"/>
      <c r="BZ1105" s="11"/>
      <c r="CA1105" s="11"/>
      <c r="CB1105" s="11"/>
      <c r="CC1105" s="11"/>
      <c r="CD1105" s="11"/>
      <c r="CI1105" s="11"/>
      <c r="CJ1105" s="11"/>
      <c r="CK1105" s="11"/>
      <c r="CL1105" s="11"/>
      <c r="CM1105" s="11"/>
      <c r="CN1105" s="11"/>
      <c r="CO1105" s="11"/>
      <c r="CP1105" s="11"/>
      <c r="CQ1105" s="11"/>
      <c r="CR1105" s="11"/>
      <c r="CS1105" s="11"/>
      <c r="CT1105" s="11"/>
      <c r="CU1105" s="11"/>
      <c r="CV1105" s="11"/>
      <c r="CW1105" s="11"/>
      <c r="CX1105" s="11"/>
      <c r="CY1105" s="11"/>
      <c r="CZ1105" s="11"/>
      <c r="DA1105" s="11"/>
      <c r="DB1105" s="11"/>
      <c r="DC1105" s="11"/>
      <c r="DD1105" s="11"/>
      <c r="DE1105" s="11"/>
      <c r="DF1105" s="11"/>
      <c r="DG1105" s="11"/>
      <c r="DH1105" s="11"/>
      <c r="DI1105" s="11"/>
      <c r="DJ1105" s="11"/>
      <c r="DK1105" s="11"/>
    </row>
    <row r="1106" spans="16:115" ht="15" customHeight="1" x14ac:dyDescent="0.25">
      <c r="P1106" s="11"/>
      <c r="Q1106" s="11"/>
      <c r="R1106" s="11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  <c r="BX1106" s="11"/>
      <c r="BY1106" s="11"/>
      <c r="BZ1106" s="11"/>
      <c r="CA1106" s="11"/>
      <c r="CB1106" s="11"/>
      <c r="CC1106" s="11"/>
      <c r="CD1106" s="11"/>
      <c r="CI1106" s="11"/>
      <c r="CJ1106" s="11"/>
      <c r="CK1106" s="11"/>
      <c r="CL1106" s="11"/>
      <c r="CM1106" s="11"/>
      <c r="CN1106" s="11"/>
      <c r="CO1106" s="11"/>
      <c r="CP1106" s="11"/>
      <c r="CQ1106" s="11"/>
      <c r="CR1106" s="11"/>
      <c r="CS1106" s="11"/>
      <c r="CT1106" s="11"/>
      <c r="CU1106" s="11"/>
      <c r="CV1106" s="11"/>
      <c r="CW1106" s="11"/>
      <c r="CX1106" s="11"/>
      <c r="CY1106" s="11"/>
      <c r="CZ1106" s="11"/>
      <c r="DA1106" s="11"/>
      <c r="DB1106" s="11"/>
      <c r="DC1106" s="11"/>
      <c r="DD1106" s="11"/>
      <c r="DE1106" s="11"/>
      <c r="DF1106" s="11"/>
      <c r="DG1106" s="11"/>
      <c r="DH1106" s="11"/>
      <c r="DI1106" s="11"/>
      <c r="DJ1106" s="11"/>
      <c r="DK1106" s="11"/>
    </row>
    <row r="1107" spans="16:115" ht="15" customHeight="1" x14ac:dyDescent="0.25">
      <c r="P1107" s="11"/>
      <c r="Q1107" s="11"/>
      <c r="R1107" s="11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  <c r="BX1107" s="11"/>
      <c r="BY1107" s="11"/>
      <c r="BZ1107" s="11"/>
      <c r="CA1107" s="11"/>
      <c r="CB1107" s="11"/>
      <c r="CC1107" s="11"/>
      <c r="CD1107" s="11"/>
      <c r="CI1107" s="11"/>
      <c r="CJ1107" s="11"/>
      <c r="CK1107" s="11"/>
      <c r="CL1107" s="11"/>
      <c r="CM1107" s="11"/>
      <c r="CN1107" s="11"/>
      <c r="CO1107" s="11"/>
      <c r="CP1107" s="11"/>
      <c r="CQ1107" s="11"/>
      <c r="CR1107" s="11"/>
      <c r="CS1107" s="11"/>
      <c r="CT1107" s="11"/>
      <c r="CU1107" s="11"/>
      <c r="CV1107" s="11"/>
      <c r="CW1107" s="11"/>
      <c r="CX1107" s="11"/>
      <c r="CY1107" s="11"/>
      <c r="CZ1107" s="11"/>
      <c r="DA1107" s="11"/>
      <c r="DB1107" s="11"/>
      <c r="DC1107" s="11"/>
      <c r="DD1107" s="11"/>
      <c r="DE1107" s="11"/>
      <c r="DF1107" s="11"/>
      <c r="DG1107" s="11"/>
      <c r="DH1107" s="11"/>
      <c r="DI1107" s="11"/>
      <c r="DJ1107" s="11"/>
      <c r="DK1107" s="11"/>
    </row>
    <row r="1108" spans="16:115" ht="15" customHeight="1" x14ac:dyDescent="0.25">
      <c r="P1108" s="11"/>
      <c r="Q1108" s="11"/>
      <c r="R1108" s="11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/>
      <c r="BM1108" s="11"/>
      <c r="BN1108" s="11"/>
      <c r="BO1108" s="11"/>
      <c r="BP1108" s="11"/>
      <c r="BQ1108" s="11"/>
      <c r="BR1108" s="11"/>
      <c r="BS1108" s="11"/>
      <c r="BT1108" s="11"/>
      <c r="BU1108" s="11"/>
      <c r="BV1108" s="11"/>
      <c r="BW1108" s="11"/>
      <c r="BX1108" s="11"/>
      <c r="BY1108" s="11"/>
      <c r="BZ1108" s="11"/>
      <c r="CA1108" s="11"/>
      <c r="CB1108" s="11"/>
      <c r="CC1108" s="11"/>
      <c r="CD1108" s="11"/>
      <c r="CI1108" s="11"/>
      <c r="CJ1108" s="11"/>
      <c r="CK1108" s="11"/>
      <c r="CL1108" s="11"/>
      <c r="CM1108" s="11"/>
      <c r="CN1108" s="11"/>
      <c r="CO1108" s="11"/>
      <c r="CP1108" s="11"/>
      <c r="CQ1108" s="11"/>
      <c r="CR1108" s="11"/>
      <c r="CS1108" s="11"/>
      <c r="CT1108" s="11"/>
      <c r="CU1108" s="11"/>
      <c r="CV1108" s="11"/>
      <c r="CW1108" s="11"/>
      <c r="CX1108" s="11"/>
      <c r="CY1108" s="11"/>
      <c r="CZ1108" s="11"/>
      <c r="DA1108" s="11"/>
      <c r="DB1108" s="11"/>
      <c r="DC1108" s="11"/>
      <c r="DD1108" s="11"/>
      <c r="DE1108" s="11"/>
      <c r="DF1108" s="11"/>
      <c r="DG1108" s="11"/>
      <c r="DH1108" s="11"/>
      <c r="DI1108" s="11"/>
      <c r="DJ1108" s="11"/>
      <c r="DK1108" s="11"/>
    </row>
    <row r="1109" spans="16:115" ht="15" customHeight="1" x14ac:dyDescent="0.25">
      <c r="P1109" s="11"/>
      <c r="Q1109" s="11"/>
      <c r="R1109" s="11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  <c r="BL1109" s="11"/>
      <c r="BM1109" s="11"/>
      <c r="BN1109" s="11"/>
      <c r="BO1109" s="11"/>
      <c r="BP1109" s="11"/>
      <c r="BQ1109" s="11"/>
      <c r="BR1109" s="11"/>
      <c r="BS1109" s="11"/>
      <c r="BT1109" s="11"/>
      <c r="BU1109" s="11"/>
      <c r="BV1109" s="11"/>
      <c r="BW1109" s="11"/>
      <c r="BX1109" s="11"/>
      <c r="BY1109" s="11"/>
      <c r="BZ1109" s="11"/>
      <c r="CA1109" s="11"/>
      <c r="CB1109" s="11"/>
      <c r="CC1109" s="11"/>
      <c r="CD1109" s="11"/>
      <c r="CI1109" s="11"/>
      <c r="CJ1109" s="11"/>
      <c r="CK1109" s="11"/>
      <c r="CL1109" s="11"/>
      <c r="CM1109" s="11"/>
      <c r="CN1109" s="11"/>
      <c r="CO1109" s="11"/>
      <c r="CP1109" s="11"/>
      <c r="CQ1109" s="11"/>
      <c r="CR1109" s="11"/>
      <c r="CS1109" s="11"/>
      <c r="CT1109" s="11"/>
      <c r="CU1109" s="11"/>
      <c r="CV1109" s="11"/>
      <c r="CW1109" s="11"/>
      <c r="CX1109" s="11"/>
      <c r="CY1109" s="11"/>
      <c r="CZ1109" s="11"/>
      <c r="DA1109" s="11"/>
      <c r="DB1109" s="11"/>
      <c r="DC1109" s="11"/>
      <c r="DD1109" s="11"/>
      <c r="DE1109" s="11"/>
      <c r="DF1109" s="11"/>
      <c r="DG1109" s="11"/>
      <c r="DH1109" s="11"/>
      <c r="DI1109" s="11"/>
      <c r="DJ1109" s="11"/>
      <c r="DK1109" s="11"/>
    </row>
    <row r="1110" spans="16:115" ht="15" customHeight="1" x14ac:dyDescent="0.25">
      <c r="P1110" s="11"/>
      <c r="Q1110" s="11"/>
      <c r="R1110" s="11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/>
      <c r="BM1110" s="11"/>
      <c r="BN1110" s="11"/>
      <c r="BO1110" s="11"/>
      <c r="BP1110" s="11"/>
      <c r="BQ1110" s="11"/>
      <c r="BR1110" s="11"/>
      <c r="BS1110" s="11"/>
      <c r="BT1110" s="11"/>
      <c r="BU1110" s="11"/>
      <c r="BV1110" s="11"/>
      <c r="BW1110" s="11"/>
      <c r="BX1110" s="11"/>
      <c r="BY1110" s="11"/>
      <c r="BZ1110" s="11"/>
      <c r="CA1110" s="11"/>
      <c r="CB1110" s="11"/>
      <c r="CC1110" s="11"/>
      <c r="CD1110" s="11"/>
      <c r="CI1110" s="11"/>
      <c r="CJ1110" s="11"/>
      <c r="CK1110" s="11"/>
      <c r="CL1110" s="11"/>
      <c r="CM1110" s="11"/>
      <c r="CN1110" s="11"/>
      <c r="CO1110" s="11"/>
      <c r="CP1110" s="11"/>
      <c r="CQ1110" s="11"/>
      <c r="CR1110" s="11"/>
      <c r="CS1110" s="11"/>
      <c r="CT1110" s="11"/>
      <c r="CU1110" s="11"/>
      <c r="CV1110" s="11"/>
      <c r="CW1110" s="11"/>
      <c r="CX1110" s="11"/>
      <c r="CY1110" s="11"/>
      <c r="CZ1110" s="11"/>
      <c r="DA1110" s="11"/>
      <c r="DB1110" s="11"/>
      <c r="DC1110" s="11"/>
      <c r="DD1110" s="11"/>
      <c r="DE1110" s="11"/>
      <c r="DF1110" s="11"/>
      <c r="DG1110" s="11"/>
      <c r="DH1110" s="11"/>
      <c r="DI1110" s="11"/>
      <c r="DJ1110" s="11"/>
      <c r="DK1110" s="11"/>
    </row>
    <row r="1111" spans="16:115" ht="15" customHeight="1" x14ac:dyDescent="0.25">
      <c r="P1111" s="11"/>
      <c r="Q1111" s="11"/>
      <c r="R1111" s="11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  <c r="BX1111" s="11"/>
      <c r="BY1111" s="11"/>
      <c r="BZ1111" s="11"/>
      <c r="CA1111" s="11"/>
      <c r="CB1111" s="11"/>
      <c r="CC1111" s="11"/>
      <c r="CD1111" s="11"/>
      <c r="CI1111" s="11"/>
      <c r="CJ1111" s="11"/>
      <c r="CK1111" s="11"/>
      <c r="CL1111" s="11"/>
      <c r="CM1111" s="11"/>
      <c r="CN1111" s="11"/>
      <c r="CO1111" s="11"/>
      <c r="CP1111" s="11"/>
      <c r="CQ1111" s="11"/>
      <c r="CR1111" s="11"/>
      <c r="CS1111" s="11"/>
      <c r="CT1111" s="11"/>
      <c r="CU1111" s="11"/>
      <c r="CV1111" s="11"/>
      <c r="CW1111" s="11"/>
      <c r="CX1111" s="11"/>
      <c r="CY1111" s="11"/>
      <c r="CZ1111" s="11"/>
      <c r="DA1111" s="11"/>
      <c r="DB1111" s="11"/>
      <c r="DC1111" s="11"/>
      <c r="DD1111" s="11"/>
      <c r="DE1111" s="11"/>
      <c r="DF1111" s="11"/>
      <c r="DG1111" s="11"/>
      <c r="DH1111" s="11"/>
      <c r="DI1111" s="11"/>
      <c r="DJ1111" s="11"/>
      <c r="DK1111" s="11"/>
    </row>
    <row r="1112" spans="16:115" ht="15" customHeight="1" x14ac:dyDescent="0.25">
      <c r="P1112" s="11"/>
      <c r="Q1112" s="11"/>
      <c r="R1112" s="11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  <c r="BX1112" s="11"/>
      <c r="BY1112" s="11"/>
      <c r="BZ1112" s="11"/>
      <c r="CA1112" s="11"/>
      <c r="CB1112" s="11"/>
      <c r="CC1112" s="11"/>
      <c r="CD1112" s="11"/>
      <c r="CI1112" s="11"/>
      <c r="CJ1112" s="11"/>
      <c r="CK1112" s="11"/>
      <c r="CL1112" s="11"/>
      <c r="CM1112" s="11"/>
      <c r="CN1112" s="11"/>
      <c r="CO1112" s="11"/>
      <c r="CP1112" s="11"/>
      <c r="CQ1112" s="11"/>
      <c r="CR1112" s="11"/>
      <c r="CS1112" s="11"/>
      <c r="CT1112" s="11"/>
      <c r="CU1112" s="11"/>
      <c r="CV1112" s="11"/>
      <c r="CW1112" s="11"/>
      <c r="CX1112" s="11"/>
      <c r="CY1112" s="11"/>
      <c r="CZ1112" s="11"/>
      <c r="DA1112" s="11"/>
      <c r="DB1112" s="11"/>
      <c r="DC1112" s="11"/>
      <c r="DD1112" s="11"/>
      <c r="DE1112" s="11"/>
      <c r="DF1112" s="11"/>
      <c r="DG1112" s="11"/>
      <c r="DH1112" s="11"/>
      <c r="DI1112" s="11"/>
      <c r="DJ1112" s="11"/>
      <c r="DK1112" s="11"/>
    </row>
    <row r="1113" spans="16:115" ht="15" customHeight="1" x14ac:dyDescent="0.25">
      <c r="P1113" s="11"/>
      <c r="Q1113" s="11"/>
      <c r="R1113" s="11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  <c r="BX1113" s="11"/>
      <c r="BY1113" s="11"/>
      <c r="BZ1113" s="11"/>
      <c r="CA1113" s="11"/>
      <c r="CB1113" s="11"/>
      <c r="CC1113" s="11"/>
      <c r="CD1113" s="11"/>
      <c r="CI1113" s="11"/>
      <c r="CJ1113" s="11"/>
      <c r="CK1113" s="11"/>
      <c r="CL1113" s="11"/>
      <c r="CM1113" s="11"/>
      <c r="CN1113" s="11"/>
      <c r="CO1113" s="11"/>
      <c r="CP1113" s="11"/>
      <c r="CQ1113" s="11"/>
      <c r="CR1113" s="11"/>
      <c r="CS1113" s="11"/>
      <c r="CT1113" s="11"/>
      <c r="CU1113" s="11"/>
      <c r="CV1113" s="11"/>
      <c r="CW1113" s="11"/>
      <c r="CX1113" s="11"/>
      <c r="CY1113" s="11"/>
      <c r="CZ1113" s="11"/>
      <c r="DA1113" s="11"/>
      <c r="DB1113" s="11"/>
      <c r="DC1113" s="11"/>
      <c r="DD1113" s="11"/>
      <c r="DE1113" s="11"/>
      <c r="DF1113" s="11"/>
      <c r="DG1113" s="11"/>
      <c r="DH1113" s="11"/>
      <c r="DI1113" s="11"/>
      <c r="DJ1113" s="11"/>
      <c r="DK1113" s="11"/>
    </row>
    <row r="1114" spans="16:115" ht="15" customHeight="1" x14ac:dyDescent="0.25">
      <c r="P1114" s="11"/>
      <c r="Q1114" s="11"/>
      <c r="R1114" s="11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  <c r="BX1114" s="11"/>
      <c r="BY1114" s="11"/>
      <c r="BZ1114" s="11"/>
      <c r="CA1114" s="11"/>
      <c r="CB1114" s="11"/>
      <c r="CC1114" s="11"/>
      <c r="CD1114" s="11"/>
      <c r="CI1114" s="11"/>
      <c r="CJ1114" s="11"/>
      <c r="CK1114" s="11"/>
      <c r="CL1114" s="11"/>
      <c r="CM1114" s="11"/>
      <c r="CN1114" s="11"/>
      <c r="CO1114" s="11"/>
      <c r="CP1114" s="11"/>
      <c r="CQ1114" s="11"/>
      <c r="CR1114" s="11"/>
      <c r="CS1114" s="11"/>
      <c r="CT1114" s="11"/>
      <c r="CU1114" s="11"/>
      <c r="CV1114" s="11"/>
      <c r="CW1114" s="11"/>
      <c r="CX1114" s="11"/>
      <c r="CY1114" s="11"/>
      <c r="CZ1114" s="11"/>
      <c r="DA1114" s="11"/>
      <c r="DB1114" s="11"/>
      <c r="DC1114" s="11"/>
      <c r="DD1114" s="11"/>
      <c r="DE1114" s="11"/>
      <c r="DF1114" s="11"/>
      <c r="DG1114" s="11"/>
      <c r="DH1114" s="11"/>
      <c r="DI1114" s="11"/>
      <c r="DJ1114" s="11"/>
      <c r="DK1114" s="11"/>
    </row>
    <row r="1115" spans="16:115" ht="15" customHeight="1" x14ac:dyDescent="0.25">
      <c r="P1115" s="11"/>
      <c r="Q1115" s="11"/>
      <c r="R1115" s="11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/>
      <c r="BM1115" s="11"/>
      <c r="BN1115" s="11"/>
      <c r="BO1115" s="11"/>
      <c r="BP1115" s="11"/>
      <c r="BQ1115" s="11"/>
      <c r="BR1115" s="11"/>
      <c r="BS1115" s="11"/>
      <c r="BT1115" s="11"/>
      <c r="BU1115" s="11"/>
      <c r="BV1115" s="11"/>
      <c r="BW1115" s="11"/>
      <c r="BX1115" s="11"/>
      <c r="BY1115" s="11"/>
      <c r="BZ1115" s="11"/>
      <c r="CA1115" s="11"/>
      <c r="CB1115" s="11"/>
      <c r="CC1115" s="11"/>
      <c r="CD1115" s="11"/>
      <c r="CI1115" s="11"/>
      <c r="CJ1115" s="11"/>
      <c r="CK1115" s="11"/>
      <c r="CL1115" s="11"/>
      <c r="CM1115" s="11"/>
      <c r="CN1115" s="11"/>
      <c r="CO1115" s="11"/>
      <c r="CP1115" s="11"/>
      <c r="CQ1115" s="11"/>
      <c r="CR1115" s="11"/>
      <c r="CS1115" s="11"/>
      <c r="CT1115" s="11"/>
      <c r="CU1115" s="11"/>
      <c r="CV1115" s="11"/>
      <c r="CW1115" s="11"/>
      <c r="CX1115" s="11"/>
      <c r="CY1115" s="11"/>
      <c r="CZ1115" s="11"/>
      <c r="DA1115" s="11"/>
      <c r="DB1115" s="11"/>
      <c r="DC1115" s="11"/>
      <c r="DD1115" s="11"/>
      <c r="DE1115" s="11"/>
      <c r="DF1115" s="11"/>
      <c r="DG1115" s="11"/>
      <c r="DH1115" s="11"/>
      <c r="DI1115" s="11"/>
      <c r="DJ1115" s="11"/>
      <c r="DK1115" s="11"/>
    </row>
    <row r="1116" spans="16:115" ht="15" customHeight="1" x14ac:dyDescent="0.25">
      <c r="P1116" s="11"/>
      <c r="Q1116" s="11"/>
      <c r="R1116" s="11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/>
      <c r="BM1116" s="11"/>
      <c r="BN1116" s="11"/>
      <c r="BO1116" s="11"/>
      <c r="BP1116" s="11"/>
      <c r="BQ1116" s="11"/>
      <c r="BR1116" s="11"/>
      <c r="BS1116" s="11"/>
      <c r="BT1116" s="11"/>
      <c r="BU1116" s="11"/>
      <c r="BV1116" s="11"/>
      <c r="BW1116" s="11"/>
      <c r="BX1116" s="11"/>
      <c r="BY1116" s="11"/>
      <c r="BZ1116" s="11"/>
      <c r="CA1116" s="11"/>
      <c r="CB1116" s="11"/>
      <c r="CC1116" s="11"/>
      <c r="CD1116" s="11"/>
      <c r="CI1116" s="11"/>
      <c r="CJ1116" s="11"/>
      <c r="CK1116" s="11"/>
      <c r="CL1116" s="11"/>
      <c r="CM1116" s="11"/>
      <c r="CN1116" s="11"/>
      <c r="CO1116" s="11"/>
      <c r="CP1116" s="11"/>
      <c r="CQ1116" s="11"/>
      <c r="CR1116" s="11"/>
      <c r="CS1116" s="11"/>
      <c r="CT1116" s="11"/>
      <c r="CU1116" s="11"/>
      <c r="CV1116" s="11"/>
      <c r="CW1116" s="11"/>
      <c r="CX1116" s="11"/>
      <c r="CY1116" s="11"/>
      <c r="CZ1116" s="11"/>
      <c r="DA1116" s="11"/>
      <c r="DB1116" s="11"/>
      <c r="DC1116" s="11"/>
      <c r="DD1116" s="11"/>
      <c r="DE1116" s="11"/>
      <c r="DF1116" s="11"/>
      <c r="DG1116" s="11"/>
      <c r="DH1116" s="11"/>
      <c r="DI1116" s="11"/>
      <c r="DJ1116" s="11"/>
      <c r="DK1116" s="11"/>
    </row>
    <row r="1117" spans="16:115" ht="15" customHeight="1" x14ac:dyDescent="0.25">
      <c r="P1117" s="11"/>
      <c r="Q1117" s="11"/>
      <c r="R1117" s="11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/>
      <c r="BM1117" s="11"/>
      <c r="BN1117" s="11"/>
      <c r="BO1117" s="11"/>
      <c r="BP1117" s="11"/>
      <c r="BQ1117" s="11"/>
      <c r="BR1117" s="11"/>
      <c r="BS1117" s="11"/>
      <c r="BT1117" s="11"/>
      <c r="BU1117" s="11"/>
      <c r="BV1117" s="11"/>
      <c r="BW1117" s="11"/>
      <c r="BX1117" s="11"/>
      <c r="BY1117" s="11"/>
      <c r="BZ1117" s="11"/>
      <c r="CA1117" s="11"/>
      <c r="CB1117" s="11"/>
      <c r="CC1117" s="11"/>
      <c r="CD1117" s="11"/>
      <c r="CI1117" s="11"/>
      <c r="CJ1117" s="11"/>
      <c r="CK1117" s="11"/>
      <c r="CL1117" s="11"/>
      <c r="CM1117" s="11"/>
      <c r="CN1117" s="11"/>
      <c r="CO1117" s="11"/>
      <c r="CP1117" s="11"/>
      <c r="CQ1117" s="11"/>
      <c r="CR1117" s="11"/>
      <c r="CS1117" s="11"/>
      <c r="CT1117" s="11"/>
      <c r="CU1117" s="11"/>
      <c r="CV1117" s="11"/>
      <c r="CW1117" s="11"/>
      <c r="CX1117" s="11"/>
      <c r="CY1117" s="11"/>
      <c r="CZ1117" s="11"/>
      <c r="DA1117" s="11"/>
      <c r="DB1117" s="11"/>
      <c r="DC1117" s="11"/>
      <c r="DD1117" s="11"/>
      <c r="DE1117" s="11"/>
      <c r="DF1117" s="11"/>
      <c r="DG1117" s="11"/>
      <c r="DH1117" s="11"/>
      <c r="DI1117" s="11"/>
      <c r="DJ1117" s="11"/>
      <c r="DK1117" s="11"/>
    </row>
    <row r="1118" spans="16:115" ht="15" customHeight="1" x14ac:dyDescent="0.25">
      <c r="P1118" s="11"/>
      <c r="Q1118" s="11"/>
      <c r="R1118" s="11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  <c r="BX1118" s="11"/>
      <c r="BY1118" s="11"/>
      <c r="BZ1118" s="11"/>
      <c r="CA1118" s="11"/>
      <c r="CB1118" s="11"/>
      <c r="CC1118" s="11"/>
      <c r="CD1118" s="11"/>
      <c r="CI1118" s="11"/>
      <c r="CJ1118" s="11"/>
      <c r="CK1118" s="11"/>
      <c r="CL1118" s="11"/>
      <c r="CM1118" s="11"/>
      <c r="CN1118" s="11"/>
      <c r="CO1118" s="11"/>
      <c r="CP1118" s="11"/>
      <c r="CQ1118" s="11"/>
      <c r="CR1118" s="11"/>
      <c r="CS1118" s="11"/>
      <c r="CT1118" s="11"/>
      <c r="CU1118" s="11"/>
      <c r="CV1118" s="11"/>
      <c r="CW1118" s="11"/>
      <c r="CX1118" s="11"/>
      <c r="CY1118" s="11"/>
      <c r="CZ1118" s="11"/>
      <c r="DA1118" s="11"/>
      <c r="DB1118" s="11"/>
      <c r="DC1118" s="11"/>
      <c r="DD1118" s="11"/>
      <c r="DE1118" s="11"/>
      <c r="DF1118" s="11"/>
      <c r="DG1118" s="11"/>
      <c r="DH1118" s="11"/>
      <c r="DI1118" s="11"/>
      <c r="DJ1118" s="11"/>
      <c r="DK1118" s="11"/>
    </row>
    <row r="1119" spans="16:115" ht="15" customHeight="1" x14ac:dyDescent="0.25">
      <c r="P1119" s="11"/>
      <c r="Q1119" s="11"/>
      <c r="R1119" s="11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  <c r="BX1119" s="11"/>
      <c r="BY1119" s="11"/>
      <c r="BZ1119" s="11"/>
      <c r="CA1119" s="11"/>
      <c r="CB1119" s="11"/>
      <c r="CC1119" s="11"/>
      <c r="CD1119" s="11"/>
      <c r="CI1119" s="11"/>
      <c r="CJ1119" s="11"/>
      <c r="CK1119" s="11"/>
      <c r="CL1119" s="11"/>
      <c r="CM1119" s="11"/>
      <c r="CN1119" s="11"/>
      <c r="CO1119" s="11"/>
      <c r="CP1119" s="11"/>
      <c r="CQ1119" s="11"/>
      <c r="CR1119" s="11"/>
      <c r="CS1119" s="11"/>
      <c r="CT1119" s="11"/>
      <c r="CU1119" s="11"/>
      <c r="CV1119" s="11"/>
      <c r="CW1119" s="11"/>
      <c r="CX1119" s="11"/>
      <c r="CY1119" s="11"/>
      <c r="CZ1119" s="11"/>
      <c r="DA1119" s="11"/>
      <c r="DB1119" s="11"/>
      <c r="DC1119" s="11"/>
      <c r="DD1119" s="11"/>
      <c r="DE1119" s="11"/>
      <c r="DF1119" s="11"/>
      <c r="DG1119" s="11"/>
      <c r="DH1119" s="11"/>
      <c r="DI1119" s="11"/>
      <c r="DJ1119" s="11"/>
      <c r="DK1119" s="11"/>
    </row>
    <row r="1120" spans="16:115" ht="15" customHeight="1" x14ac:dyDescent="0.25"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  <c r="BX1120" s="11"/>
      <c r="BY1120" s="11"/>
      <c r="BZ1120" s="11"/>
      <c r="CA1120" s="11"/>
      <c r="CB1120" s="11"/>
      <c r="CC1120" s="11"/>
      <c r="CD1120" s="11"/>
      <c r="CI1120" s="11"/>
      <c r="CJ1120" s="11"/>
      <c r="CK1120" s="11"/>
      <c r="CL1120" s="11"/>
      <c r="CM1120" s="11"/>
      <c r="CN1120" s="11"/>
      <c r="CO1120" s="11"/>
      <c r="CP1120" s="11"/>
      <c r="CQ1120" s="11"/>
      <c r="CR1120" s="11"/>
      <c r="CS1120" s="11"/>
      <c r="CT1120" s="11"/>
      <c r="CU1120" s="11"/>
      <c r="CV1120" s="11"/>
      <c r="CW1120" s="11"/>
      <c r="CX1120" s="11"/>
      <c r="CY1120" s="11"/>
      <c r="CZ1120" s="11"/>
      <c r="DA1120" s="11"/>
      <c r="DB1120" s="11"/>
      <c r="DC1120" s="11"/>
      <c r="DD1120" s="11"/>
      <c r="DE1120" s="11"/>
      <c r="DF1120" s="11"/>
      <c r="DG1120" s="11"/>
      <c r="DH1120" s="11"/>
      <c r="DI1120" s="11"/>
      <c r="DJ1120" s="11"/>
      <c r="DK1120" s="11"/>
    </row>
    <row r="1121" spans="16:115" ht="15" customHeight="1" x14ac:dyDescent="0.25"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  <c r="BX1121" s="11"/>
      <c r="BY1121" s="11"/>
      <c r="BZ1121" s="11"/>
      <c r="CA1121" s="11"/>
      <c r="CB1121" s="11"/>
      <c r="CC1121" s="11"/>
      <c r="CD1121" s="11"/>
      <c r="CI1121" s="11"/>
      <c r="CJ1121" s="11"/>
      <c r="CK1121" s="11"/>
      <c r="CL1121" s="11"/>
      <c r="CM1121" s="11"/>
      <c r="CN1121" s="11"/>
      <c r="CO1121" s="11"/>
      <c r="CP1121" s="11"/>
      <c r="CQ1121" s="11"/>
      <c r="CR1121" s="11"/>
      <c r="CS1121" s="11"/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11"/>
      <c r="DJ1121" s="11"/>
      <c r="DK1121" s="11"/>
    </row>
    <row r="1122" spans="16:115" ht="15" customHeight="1" x14ac:dyDescent="0.25">
      <c r="P1122" s="11"/>
      <c r="CD1122" s="11"/>
      <c r="CI1122" s="11"/>
      <c r="CJ1122" s="11"/>
      <c r="CK1122" s="11"/>
      <c r="CL1122" s="11"/>
      <c r="CM1122" s="11"/>
      <c r="CN1122" s="11"/>
      <c r="CO1122" s="11"/>
      <c r="CP1122" s="11"/>
      <c r="CQ1122" s="11"/>
      <c r="CR1122" s="11"/>
      <c r="CS1122" s="11"/>
      <c r="CT1122" s="11"/>
      <c r="CU1122" s="11"/>
      <c r="CV1122" s="11"/>
      <c r="CW1122" s="11"/>
      <c r="CX1122" s="11"/>
      <c r="CY1122" s="11"/>
      <c r="CZ1122" s="11"/>
      <c r="DA1122" s="11"/>
      <c r="DB1122" s="11"/>
      <c r="DC1122" s="11"/>
      <c r="DD1122" s="11"/>
      <c r="DE1122" s="11"/>
      <c r="DF1122" s="11"/>
      <c r="DG1122" s="11"/>
      <c r="DH1122" s="11"/>
      <c r="DI1122" s="11"/>
      <c r="DJ1122" s="11"/>
      <c r="DK1122" s="11"/>
    </row>
    <row r="1123" spans="16:115" ht="15" customHeight="1" x14ac:dyDescent="0.25">
      <c r="P1123" s="11"/>
      <c r="CD1123" s="11"/>
      <c r="CI1123" s="11"/>
      <c r="CJ1123" s="11"/>
      <c r="CK1123" s="11"/>
      <c r="CL1123" s="11"/>
      <c r="CM1123" s="11"/>
      <c r="CN1123" s="11"/>
      <c r="CO1123" s="11"/>
      <c r="CP1123" s="11"/>
      <c r="CQ1123" s="11"/>
      <c r="CR1123" s="11"/>
      <c r="CS1123" s="11"/>
      <c r="CT1123" s="11"/>
      <c r="CU1123" s="11"/>
      <c r="CV1123" s="11"/>
      <c r="CW1123" s="11"/>
      <c r="CX1123" s="11"/>
      <c r="CY1123" s="11"/>
      <c r="CZ1123" s="11"/>
      <c r="DA1123" s="11"/>
      <c r="DB1123" s="11"/>
      <c r="DC1123" s="11"/>
      <c r="DD1123" s="11"/>
      <c r="DE1123" s="11"/>
      <c r="DF1123" s="11"/>
      <c r="DG1123" s="11"/>
      <c r="DH1123" s="11"/>
      <c r="DI1123" s="11"/>
      <c r="DJ1123" s="11"/>
      <c r="DK1123" s="11"/>
    </row>
    <row r="1124" spans="16:115" ht="15" customHeight="1" x14ac:dyDescent="0.25">
      <c r="P1124" s="11"/>
      <c r="CD1124" s="11"/>
      <c r="CI1124" s="11"/>
      <c r="CJ1124" s="11"/>
      <c r="CK1124" s="11"/>
      <c r="CL1124" s="11"/>
      <c r="CM1124" s="11"/>
      <c r="CN1124" s="11"/>
      <c r="CO1124" s="11"/>
      <c r="CP1124" s="11"/>
      <c r="CQ1124" s="11"/>
      <c r="CR1124" s="11"/>
      <c r="CS1124" s="11"/>
      <c r="CT1124" s="11"/>
      <c r="CU1124" s="11"/>
      <c r="CV1124" s="11"/>
      <c r="CW1124" s="11"/>
      <c r="CX1124" s="11"/>
      <c r="CY1124" s="11"/>
      <c r="CZ1124" s="11"/>
      <c r="DA1124" s="11"/>
      <c r="DB1124" s="11"/>
      <c r="DC1124" s="11"/>
      <c r="DD1124" s="11"/>
      <c r="DE1124" s="11"/>
      <c r="DF1124" s="11"/>
      <c r="DG1124" s="11"/>
      <c r="DH1124" s="11"/>
      <c r="DI1124" s="11"/>
      <c r="DJ1124" s="11"/>
      <c r="DK1124" s="11"/>
    </row>
    <row r="1125" spans="16:115" ht="15" customHeight="1" x14ac:dyDescent="0.25">
      <c r="P1125" s="11"/>
      <c r="CD1125" s="11"/>
      <c r="CI1125" s="11"/>
      <c r="CJ1125" s="11"/>
      <c r="CK1125" s="11"/>
      <c r="CL1125" s="11"/>
      <c r="CM1125" s="11"/>
      <c r="CN1125" s="11"/>
      <c r="CO1125" s="11"/>
      <c r="CP1125" s="11"/>
      <c r="CQ1125" s="11"/>
      <c r="CR1125" s="11"/>
      <c r="CS1125" s="11"/>
      <c r="CT1125" s="11"/>
      <c r="CU1125" s="11"/>
      <c r="CV1125" s="11"/>
      <c r="CW1125" s="11"/>
      <c r="CX1125" s="11"/>
      <c r="CY1125" s="11"/>
      <c r="CZ1125" s="11"/>
      <c r="DA1125" s="11"/>
      <c r="DB1125" s="11"/>
      <c r="DC1125" s="11"/>
      <c r="DD1125" s="11"/>
      <c r="DE1125" s="11"/>
      <c r="DF1125" s="11"/>
      <c r="DG1125" s="11"/>
      <c r="DH1125" s="11"/>
      <c r="DI1125" s="11"/>
      <c r="DJ1125" s="11"/>
      <c r="DK1125" s="11"/>
    </row>
    <row r="1126" spans="16:115" ht="15" customHeight="1" x14ac:dyDescent="0.25">
      <c r="P1126" s="11"/>
      <c r="CD1126" s="11"/>
      <c r="CI1126" s="11"/>
      <c r="CJ1126" s="11"/>
      <c r="CK1126" s="11"/>
      <c r="CL1126" s="11"/>
      <c r="CM1126" s="11"/>
      <c r="CN1126" s="11"/>
      <c r="CO1126" s="11"/>
      <c r="CP1126" s="11"/>
      <c r="CQ1126" s="11"/>
      <c r="CR1126" s="11"/>
      <c r="CS1126" s="11"/>
      <c r="CT1126" s="11"/>
      <c r="CU1126" s="11"/>
      <c r="CV1126" s="11"/>
      <c r="CW1126" s="11"/>
      <c r="CX1126" s="11"/>
      <c r="CY1126" s="11"/>
      <c r="CZ1126" s="11"/>
      <c r="DA1126" s="11"/>
      <c r="DB1126" s="11"/>
      <c r="DC1126" s="11"/>
      <c r="DD1126" s="11"/>
      <c r="DE1126" s="11"/>
      <c r="DF1126" s="11"/>
      <c r="DG1126" s="11"/>
      <c r="DH1126" s="11"/>
      <c r="DI1126" s="11"/>
      <c r="DJ1126" s="11"/>
      <c r="DK1126" s="11"/>
    </row>
    <row r="1127" spans="16:115" ht="15" customHeight="1" x14ac:dyDescent="0.25">
      <c r="P1127" s="11"/>
      <c r="CD1127" s="11"/>
      <c r="CI1127" s="11"/>
      <c r="CJ1127" s="11"/>
      <c r="CK1127" s="11"/>
      <c r="CL1127" s="11"/>
      <c r="CM1127" s="11"/>
      <c r="CN1127" s="11"/>
      <c r="CO1127" s="11"/>
      <c r="CP1127" s="11"/>
      <c r="CQ1127" s="11"/>
      <c r="CR1127" s="11"/>
      <c r="CS1127" s="11"/>
      <c r="CT1127" s="11"/>
      <c r="CU1127" s="11"/>
      <c r="CV1127" s="11"/>
      <c r="CW1127" s="11"/>
      <c r="CX1127" s="11"/>
      <c r="CY1127" s="11"/>
      <c r="CZ1127" s="11"/>
      <c r="DA1127" s="11"/>
      <c r="DB1127" s="11"/>
      <c r="DC1127" s="11"/>
      <c r="DD1127" s="11"/>
      <c r="DE1127" s="11"/>
      <c r="DF1127" s="11"/>
      <c r="DG1127" s="11"/>
      <c r="DH1127" s="11"/>
      <c r="DI1127" s="11"/>
      <c r="DJ1127" s="11"/>
      <c r="DK1127" s="11"/>
    </row>
    <row r="1128" spans="16:115" ht="15" customHeight="1" x14ac:dyDescent="0.25">
      <c r="P1128" s="11"/>
      <c r="CD1128" s="11"/>
      <c r="CI1128" s="11"/>
      <c r="CJ1128" s="11"/>
      <c r="CK1128" s="11"/>
      <c r="CL1128" s="11"/>
      <c r="CM1128" s="11"/>
      <c r="CN1128" s="11"/>
      <c r="CO1128" s="11"/>
      <c r="CP1128" s="11"/>
      <c r="CQ1128" s="11"/>
      <c r="CR1128" s="11"/>
      <c r="CS1128" s="11"/>
      <c r="CT1128" s="11"/>
      <c r="CU1128" s="11"/>
      <c r="CV1128" s="11"/>
      <c r="CW1128" s="11"/>
      <c r="CX1128" s="11"/>
      <c r="CY1128" s="11"/>
      <c r="CZ1128" s="11"/>
      <c r="DA1128" s="11"/>
      <c r="DB1128" s="11"/>
      <c r="DC1128" s="11"/>
      <c r="DD1128" s="11"/>
      <c r="DE1128" s="11"/>
      <c r="DF1128" s="11"/>
      <c r="DG1128" s="11"/>
      <c r="DH1128" s="11"/>
      <c r="DI1128" s="11"/>
      <c r="DJ1128" s="11"/>
      <c r="DK1128" s="11"/>
    </row>
    <row r="1129" spans="16:115" ht="15" customHeight="1" x14ac:dyDescent="0.25">
      <c r="P1129" s="11"/>
      <c r="CD1129" s="11"/>
      <c r="CI1129" s="11"/>
      <c r="CJ1129" s="11"/>
      <c r="CK1129" s="11"/>
      <c r="CL1129" s="11"/>
      <c r="CM1129" s="11"/>
      <c r="CN1129" s="11"/>
      <c r="CO1129" s="11"/>
      <c r="CP1129" s="11"/>
      <c r="CQ1129" s="11"/>
      <c r="CR1129" s="11"/>
      <c r="CS1129" s="11"/>
      <c r="CT1129" s="11"/>
      <c r="CU1129" s="11"/>
      <c r="CV1129" s="11"/>
      <c r="CW1129" s="11"/>
      <c r="CX1129" s="11"/>
      <c r="CY1129" s="11"/>
      <c r="CZ1129" s="11"/>
      <c r="DA1129" s="11"/>
      <c r="DB1129" s="11"/>
      <c r="DC1129" s="11"/>
      <c r="DD1129" s="11"/>
      <c r="DE1129" s="11"/>
      <c r="DF1129" s="11"/>
      <c r="DG1129" s="11"/>
      <c r="DH1129" s="11"/>
      <c r="DI1129" s="11"/>
      <c r="DJ1129" s="11"/>
      <c r="DK1129" s="11"/>
    </row>
    <row r="1130" spans="16:115" ht="15" customHeight="1" x14ac:dyDescent="0.25">
      <c r="P1130" s="11"/>
      <c r="CD1130" s="11"/>
      <c r="CI1130" s="11"/>
      <c r="CJ1130" s="11"/>
      <c r="CK1130" s="11"/>
      <c r="CL1130" s="11"/>
      <c r="CM1130" s="11"/>
      <c r="CN1130" s="11"/>
      <c r="CO1130" s="11"/>
      <c r="CP1130" s="11"/>
      <c r="CQ1130" s="11"/>
      <c r="CR1130" s="11"/>
      <c r="CS1130" s="11"/>
      <c r="CT1130" s="11"/>
      <c r="CU1130" s="11"/>
      <c r="CV1130" s="11"/>
      <c r="CW1130" s="11"/>
      <c r="CX1130" s="11"/>
      <c r="CY1130" s="11"/>
      <c r="CZ1130" s="11"/>
      <c r="DA1130" s="11"/>
      <c r="DB1130" s="11"/>
      <c r="DC1130" s="11"/>
      <c r="DD1130" s="11"/>
      <c r="DE1130" s="11"/>
      <c r="DF1130" s="11"/>
      <c r="DG1130" s="11"/>
      <c r="DH1130" s="11"/>
      <c r="DI1130" s="11"/>
      <c r="DJ1130" s="11"/>
      <c r="DK1130" s="11"/>
    </row>
    <row r="1131" spans="16:115" ht="15" customHeight="1" x14ac:dyDescent="0.25">
      <c r="P1131" s="11"/>
      <c r="CD1131" s="11"/>
      <c r="CI1131" s="11"/>
      <c r="CJ1131" s="11"/>
      <c r="CK1131" s="11"/>
      <c r="CL1131" s="11"/>
      <c r="CM1131" s="11"/>
      <c r="CN1131" s="11"/>
      <c r="CO1131" s="11"/>
      <c r="CP1131" s="11"/>
      <c r="CQ1131" s="11"/>
      <c r="CR1131" s="11"/>
      <c r="CS1131" s="11"/>
      <c r="CT1131" s="11"/>
      <c r="CU1131" s="11"/>
      <c r="CV1131" s="11"/>
      <c r="CW1131" s="11"/>
      <c r="CX1131" s="11"/>
      <c r="CY1131" s="11"/>
      <c r="CZ1131" s="11"/>
      <c r="DA1131" s="11"/>
      <c r="DB1131" s="11"/>
      <c r="DC1131" s="11"/>
      <c r="DD1131" s="11"/>
      <c r="DE1131" s="11"/>
      <c r="DF1131" s="11"/>
      <c r="DG1131" s="11"/>
      <c r="DH1131" s="11"/>
      <c r="DI1131" s="11"/>
      <c r="DJ1131" s="11"/>
      <c r="DK1131" s="11"/>
    </row>
    <row r="1132" spans="16:115" ht="15" customHeight="1" x14ac:dyDescent="0.25">
      <c r="P1132" s="11"/>
      <c r="CD1132" s="11"/>
      <c r="CI1132" s="11"/>
      <c r="CJ1132" s="11"/>
      <c r="CK1132" s="11"/>
      <c r="CL1132" s="11"/>
      <c r="CM1132" s="11"/>
      <c r="CN1132" s="11"/>
      <c r="CO1132" s="11"/>
      <c r="CP1132" s="11"/>
      <c r="CQ1132" s="11"/>
      <c r="CR1132" s="11"/>
      <c r="CS1132" s="11"/>
      <c r="CT1132" s="11"/>
      <c r="CU1132" s="11"/>
      <c r="CV1132" s="11"/>
      <c r="CW1132" s="11"/>
      <c r="CX1132" s="11"/>
      <c r="CY1132" s="11"/>
      <c r="CZ1132" s="11"/>
      <c r="DA1132" s="11"/>
      <c r="DB1132" s="11"/>
      <c r="DC1132" s="11"/>
      <c r="DD1132" s="11"/>
      <c r="DE1132" s="11"/>
      <c r="DF1132" s="11"/>
      <c r="DG1132" s="11"/>
      <c r="DH1132" s="11"/>
      <c r="DI1132" s="11"/>
      <c r="DJ1132" s="11"/>
      <c r="DK1132" s="11"/>
    </row>
    <row r="1133" spans="16:115" ht="15" customHeight="1" x14ac:dyDescent="0.25">
      <c r="P1133" s="11"/>
      <c r="CD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1"/>
      <c r="DJ1133" s="11"/>
      <c r="DK1133" s="11"/>
    </row>
    <row r="1134" spans="16:115" ht="15" customHeight="1" x14ac:dyDescent="0.25">
      <c r="P1134" s="11"/>
      <c r="CD1134" s="11"/>
      <c r="CI1134" s="11"/>
      <c r="CJ1134" s="11"/>
      <c r="CK1134" s="11"/>
      <c r="CL1134" s="11"/>
      <c r="CM1134" s="11"/>
      <c r="CN1134" s="11"/>
      <c r="CO1134" s="11"/>
      <c r="CP1134" s="11"/>
      <c r="CQ1134" s="11"/>
      <c r="CR1134" s="11"/>
      <c r="CS1134" s="11"/>
      <c r="CT1134" s="11"/>
      <c r="CU1134" s="11"/>
      <c r="CV1134" s="11"/>
      <c r="CW1134" s="11"/>
      <c r="CX1134" s="11"/>
      <c r="CY1134" s="11"/>
      <c r="CZ1134" s="11"/>
      <c r="DA1134" s="11"/>
      <c r="DB1134" s="11"/>
      <c r="DC1134" s="11"/>
      <c r="DD1134" s="11"/>
      <c r="DE1134" s="11"/>
      <c r="DF1134" s="11"/>
      <c r="DG1134" s="11"/>
      <c r="DH1134" s="11"/>
      <c r="DI1134" s="11"/>
      <c r="DJ1134" s="11"/>
      <c r="DK1134" s="11"/>
    </row>
    <row r="1135" spans="16:115" ht="15" customHeight="1" x14ac:dyDescent="0.25">
      <c r="P1135" s="11"/>
      <c r="CD1135" s="11"/>
      <c r="CI1135" s="11"/>
      <c r="CJ1135" s="11"/>
      <c r="CK1135" s="11"/>
      <c r="CL1135" s="11"/>
      <c r="CM1135" s="11"/>
      <c r="CN1135" s="11"/>
      <c r="CO1135" s="11"/>
      <c r="CP1135" s="11"/>
      <c r="CQ1135" s="11"/>
      <c r="CR1135" s="11"/>
      <c r="CS1135" s="11"/>
      <c r="CT1135" s="11"/>
      <c r="CU1135" s="11"/>
      <c r="CV1135" s="11"/>
      <c r="CW1135" s="11"/>
      <c r="CX1135" s="11"/>
      <c r="CY1135" s="11"/>
      <c r="CZ1135" s="11"/>
      <c r="DA1135" s="11"/>
      <c r="DB1135" s="11"/>
      <c r="DC1135" s="11"/>
      <c r="DD1135" s="11"/>
      <c r="DE1135" s="11"/>
      <c r="DF1135" s="11"/>
      <c r="DG1135" s="11"/>
      <c r="DH1135" s="11"/>
      <c r="DI1135" s="11"/>
      <c r="DJ1135" s="11"/>
      <c r="DK1135" s="11"/>
    </row>
    <row r="1136" spans="16:115" ht="15" customHeight="1" x14ac:dyDescent="0.25">
      <c r="P1136" s="11"/>
      <c r="CD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11"/>
      <c r="CS1136" s="11"/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1"/>
      <c r="DJ1136" s="11"/>
      <c r="DK1136" s="11"/>
    </row>
    <row r="1137" spans="16:115" ht="15" customHeight="1" x14ac:dyDescent="0.25">
      <c r="P1137" s="11"/>
      <c r="CD1137" s="11"/>
      <c r="CI1137" s="11"/>
      <c r="CJ1137" s="11"/>
      <c r="CK1137" s="11"/>
      <c r="CL1137" s="11"/>
      <c r="CM1137" s="11"/>
      <c r="CN1137" s="11"/>
      <c r="CO1137" s="11"/>
      <c r="CP1137" s="11"/>
      <c r="CQ1137" s="11"/>
      <c r="CR1137" s="11"/>
      <c r="CS1137" s="11"/>
      <c r="CT1137" s="11"/>
      <c r="CU1137" s="11"/>
      <c r="CV1137" s="11"/>
      <c r="CW1137" s="11"/>
      <c r="CX1137" s="11"/>
      <c r="CY1137" s="11"/>
      <c r="CZ1137" s="11"/>
      <c r="DA1137" s="11"/>
      <c r="DB1137" s="11"/>
      <c r="DC1137" s="11"/>
      <c r="DD1137" s="11"/>
      <c r="DE1137" s="11"/>
      <c r="DF1137" s="11"/>
      <c r="DG1137" s="11"/>
      <c r="DH1137" s="11"/>
      <c r="DI1137" s="11"/>
      <c r="DJ1137" s="11"/>
      <c r="DK1137" s="11"/>
    </row>
    <row r="1138" spans="16:115" ht="15" customHeight="1" x14ac:dyDescent="0.25">
      <c r="P1138" s="11"/>
      <c r="CD1138" s="11"/>
      <c r="CI1138" s="11"/>
      <c r="CJ1138" s="11"/>
      <c r="CK1138" s="11"/>
      <c r="CL1138" s="11"/>
      <c r="CM1138" s="11"/>
      <c r="CN1138" s="11"/>
      <c r="CO1138" s="11"/>
      <c r="CP1138" s="11"/>
      <c r="CQ1138" s="11"/>
      <c r="CR1138" s="11"/>
      <c r="CS1138" s="11"/>
      <c r="CT1138" s="11"/>
      <c r="CU1138" s="11"/>
      <c r="CV1138" s="11"/>
      <c r="CW1138" s="11"/>
      <c r="CX1138" s="11"/>
      <c r="CY1138" s="11"/>
      <c r="CZ1138" s="11"/>
      <c r="DA1138" s="11"/>
      <c r="DB1138" s="11"/>
      <c r="DC1138" s="11"/>
      <c r="DD1138" s="11"/>
      <c r="DE1138" s="11"/>
      <c r="DF1138" s="11"/>
      <c r="DG1138" s="11"/>
      <c r="DH1138" s="11"/>
      <c r="DI1138" s="11"/>
      <c r="DJ1138" s="11"/>
      <c r="DK1138" s="11"/>
    </row>
    <row r="1139" spans="16:115" ht="15" customHeight="1" x14ac:dyDescent="0.25">
      <c r="P1139" s="11"/>
      <c r="CD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1"/>
      <c r="DJ1139" s="11"/>
      <c r="DK1139" s="11"/>
    </row>
    <row r="1140" spans="16:115" ht="15" customHeight="1" x14ac:dyDescent="0.25">
      <c r="P1140" s="11"/>
      <c r="CD1140" s="11"/>
      <c r="CI1140" s="11"/>
      <c r="CJ1140" s="11"/>
      <c r="CK1140" s="11"/>
      <c r="CL1140" s="11"/>
      <c r="CM1140" s="11"/>
      <c r="CN1140" s="11"/>
      <c r="CO1140" s="11"/>
      <c r="CP1140" s="11"/>
      <c r="CQ1140" s="11"/>
      <c r="CR1140" s="11"/>
      <c r="CS1140" s="11"/>
      <c r="CT1140" s="11"/>
      <c r="CU1140" s="11"/>
      <c r="CV1140" s="11"/>
      <c r="CW1140" s="11"/>
      <c r="CX1140" s="11"/>
      <c r="CY1140" s="11"/>
      <c r="CZ1140" s="11"/>
      <c r="DA1140" s="11"/>
      <c r="DB1140" s="11"/>
      <c r="DC1140" s="11"/>
      <c r="DD1140" s="11"/>
      <c r="DE1140" s="11"/>
      <c r="DF1140" s="11"/>
      <c r="DG1140" s="11"/>
      <c r="DH1140" s="11"/>
      <c r="DI1140" s="11"/>
      <c r="DJ1140" s="11"/>
      <c r="DK1140" s="11"/>
    </row>
    <row r="1141" spans="16:115" ht="15" customHeight="1" x14ac:dyDescent="0.25">
      <c r="P1141" s="11"/>
      <c r="CD1141" s="11"/>
      <c r="CI1141" s="11"/>
      <c r="CJ1141" s="11"/>
      <c r="CK1141" s="11"/>
      <c r="CL1141" s="11"/>
      <c r="CM1141" s="11"/>
      <c r="CN1141" s="11"/>
      <c r="CO1141" s="11"/>
      <c r="CP1141" s="11"/>
      <c r="CQ1141" s="11"/>
      <c r="CR1141" s="11"/>
      <c r="CS1141" s="11"/>
      <c r="CT1141" s="11"/>
      <c r="CU1141" s="11"/>
      <c r="CV1141" s="11"/>
      <c r="CW1141" s="11"/>
      <c r="CX1141" s="11"/>
      <c r="CY1141" s="11"/>
      <c r="CZ1141" s="11"/>
      <c r="DA1141" s="11"/>
      <c r="DB1141" s="11"/>
      <c r="DC1141" s="11"/>
      <c r="DD1141" s="11"/>
      <c r="DE1141" s="11"/>
      <c r="DF1141" s="11"/>
      <c r="DG1141" s="11"/>
      <c r="DH1141" s="11"/>
      <c r="DI1141" s="11"/>
      <c r="DJ1141" s="11"/>
      <c r="DK1141" s="11"/>
    </row>
    <row r="1142" spans="16:115" ht="15" customHeight="1" x14ac:dyDescent="0.25">
      <c r="P1142" s="11"/>
      <c r="CD1142" s="11"/>
      <c r="CI1142" s="11"/>
      <c r="CJ1142" s="11"/>
      <c r="CK1142" s="11"/>
      <c r="CL1142" s="11"/>
      <c r="CM1142" s="11"/>
      <c r="CN1142" s="11"/>
      <c r="CO1142" s="11"/>
      <c r="CP1142" s="11"/>
      <c r="CQ1142" s="11"/>
      <c r="CR1142" s="11"/>
      <c r="CS1142" s="11"/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1"/>
      <c r="DJ1142" s="11"/>
      <c r="DK1142" s="11"/>
    </row>
    <row r="1143" spans="16:115" ht="15" customHeight="1" x14ac:dyDescent="0.25">
      <c r="P1143" s="11"/>
      <c r="CD1143" s="11"/>
      <c r="CI1143" s="11"/>
      <c r="CJ1143" s="11"/>
      <c r="CK1143" s="11"/>
      <c r="CL1143" s="11"/>
      <c r="CM1143" s="11"/>
      <c r="CN1143" s="11"/>
      <c r="CO1143" s="11"/>
      <c r="CP1143" s="11"/>
      <c r="CQ1143" s="11"/>
      <c r="CR1143" s="11"/>
      <c r="CS1143" s="11"/>
      <c r="CT1143" s="11"/>
      <c r="CU1143" s="11"/>
      <c r="CV1143" s="11"/>
      <c r="CW1143" s="11"/>
      <c r="CX1143" s="11"/>
      <c r="CY1143" s="11"/>
      <c r="CZ1143" s="11"/>
      <c r="DA1143" s="11"/>
      <c r="DB1143" s="11"/>
      <c r="DC1143" s="11"/>
      <c r="DD1143" s="11"/>
      <c r="DE1143" s="11"/>
      <c r="DF1143" s="11"/>
      <c r="DG1143" s="11"/>
      <c r="DH1143" s="11"/>
      <c r="DI1143" s="11"/>
      <c r="DJ1143" s="11"/>
      <c r="DK1143" s="11"/>
    </row>
    <row r="1144" spans="16:115" ht="15" customHeight="1" x14ac:dyDescent="0.25">
      <c r="P1144" s="11"/>
      <c r="CD1144" s="11"/>
      <c r="CI1144" s="11"/>
      <c r="CJ1144" s="11"/>
      <c r="CK1144" s="11"/>
      <c r="CL1144" s="11"/>
      <c r="CM1144" s="11"/>
      <c r="CN1144" s="11"/>
      <c r="CO1144" s="11"/>
      <c r="CP1144" s="11"/>
      <c r="CQ1144" s="11"/>
      <c r="CR1144" s="11"/>
      <c r="CS1144" s="11"/>
      <c r="CT1144" s="11"/>
      <c r="CU1144" s="11"/>
      <c r="CV1144" s="11"/>
      <c r="CW1144" s="11"/>
      <c r="CX1144" s="11"/>
      <c r="CY1144" s="11"/>
      <c r="CZ1144" s="11"/>
      <c r="DA1144" s="11"/>
      <c r="DB1144" s="11"/>
      <c r="DC1144" s="11"/>
      <c r="DD1144" s="11"/>
      <c r="DE1144" s="11"/>
      <c r="DF1144" s="11"/>
      <c r="DG1144" s="11"/>
      <c r="DH1144" s="11"/>
      <c r="DI1144" s="11"/>
      <c r="DJ1144" s="11"/>
      <c r="DK1144" s="11"/>
    </row>
    <row r="1145" spans="16:115" ht="15" customHeight="1" x14ac:dyDescent="0.25">
      <c r="P1145" s="11"/>
      <c r="CD1145" s="11"/>
      <c r="CI1145" s="11"/>
      <c r="CJ1145" s="11"/>
      <c r="CK1145" s="11"/>
      <c r="CL1145" s="11"/>
      <c r="CM1145" s="11"/>
      <c r="CN1145" s="11"/>
      <c r="CO1145" s="11"/>
      <c r="CP1145" s="11"/>
      <c r="CQ1145" s="11"/>
      <c r="CR1145" s="11"/>
      <c r="CS1145" s="11"/>
      <c r="CT1145" s="11"/>
      <c r="CU1145" s="11"/>
      <c r="CV1145" s="11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1"/>
      <c r="DJ1145" s="11"/>
      <c r="DK1145" s="11"/>
    </row>
    <row r="1146" spans="16:115" ht="15" customHeight="1" x14ac:dyDescent="0.25">
      <c r="P1146" s="11"/>
      <c r="CD1146" s="11"/>
      <c r="CI1146" s="11"/>
      <c r="CJ1146" s="11"/>
      <c r="CK1146" s="11"/>
      <c r="CL1146" s="11"/>
      <c r="CM1146" s="11"/>
      <c r="CN1146" s="11"/>
      <c r="CO1146" s="11"/>
      <c r="CP1146" s="11"/>
      <c r="CQ1146" s="11"/>
      <c r="CR1146" s="11"/>
      <c r="CS1146" s="11"/>
      <c r="CT1146" s="11"/>
      <c r="CU1146" s="11"/>
      <c r="CV1146" s="11"/>
      <c r="CW1146" s="11"/>
      <c r="CX1146" s="11"/>
      <c r="CY1146" s="11"/>
      <c r="CZ1146" s="11"/>
      <c r="DA1146" s="11"/>
      <c r="DB1146" s="11"/>
      <c r="DC1146" s="11"/>
      <c r="DD1146" s="11"/>
      <c r="DE1146" s="11"/>
      <c r="DF1146" s="11"/>
      <c r="DG1146" s="11"/>
      <c r="DH1146" s="11"/>
      <c r="DI1146" s="11"/>
      <c r="DJ1146" s="11"/>
      <c r="DK1146" s="11"/>
    </row>
    <row r="1147" spans="16:115" ht="15" customHeight="1" x14ac:dyDescent="0.25">
      <c r="P1147" s="11"/>
      <c r="CD1147" s="11"/>
      <c r="CI1147" s="11"/>
      <c r="CJ1147" s="11"/>
      <c r="CK1147" s="11"/>
      <c r="CL1147" s="11"/>
      <c r="CM1147" s="11"/>
      <c r="CN1147" s="11"/>
      <c r="CO1147" s="11"/>
      <c r="CP1147" s="11"/>
      <c r="CQ1147" s="11"/>
      <c r="CR1147" s="11"/>
      <c r="CS1147" s="11"/>
      <c r="CT1147" s="11"/>
      <c r="CU1147" s="11"/>
      <c r="CV1147" s="11"/>
      <c r="CW1147" s="11"/>
      <c r="CX1147" s="11"/>
      <c r="CY1147" s="11"/>
      <c r="CZ1147" s="11"/>
      <c r="DA1147" s="11"/>
      <c r="DB1147" s="11"/>
      <c r="DC1147" s="11"/>
      <c r="DD1147" s="11"/>
      <c r="DE1147" s="11"/>
      <c r="DF1147" s="11"/>
      <c r="DG1147" s="11"/>
      <c r="DH1147" s="11"/>
      <c r="DI1147" s="11"/>
      <c r="DJ1147" s="11"/>
      <c r="DK1147" s="11"/>
    </row>
    <row r="1148" spans="16:115" ht="15" customHeight="1" x14ac:dyDescent="0.25">
      <c r="P1148" s="11"/>
      <c r="CD1148" s="11"/>
      <c r="CI1148" s="11"/>
      <c r="CJ1148" s="11"/>
      <c r="CK1148" s="11"/>
      <c r="CL1148" s="11"/>
      <c r="CM1148" s="11"/>
      <c r="CN1148" s="11"/>
      <c r="CO1148" s="11"/>
      <c r="CP1148" s="11"/>
      <c r="CQ1148" s="11"/>
      <c r="CR1148" s="11"/>
      <c r="CS1148" s="11"/>
      <c r="CT1148" s="11"/>
      <c r="CU1148" s="11"/>
      <c r="CV1148" s="11"/>
      <c r="CW1148" s="11"/>
      <c r="CX1148" s="11"/>
      <c r="CY1148" s="11"/>
      <c r="CZ1148" s="11"/>
      <c r="DA1148" s="11"/>
      <c r="DB1148" s="11"/>
      <c r="DC1148" s="11"/>
      <c r="DD1148" s="11"/>
      <c r="DE1148" s="11"/>
      <c r="DF1148" s="11"/>
      <c r="DG1148" s="11"/>
      <c r="DH1148" s="11"/>
      <c r="DI1148" s="11"/>
      <c r="DJ1148" s="11"/>
      <c r="DK1148" s="11"/>
    </row>
    <row r="1149" spans="16:115" ht="15" customHeight="1" x14ac:dyDescent="0.25">
      <c r="P1149" s="11"/>
      <c r="CD1149" s="11"/>
      <c r="CI1149" s="11"/>
      <c r="CJ1149" s="11"/>
      <c r="CK1149" s="11"/>
      <c r="CL1149" s="11"/>
      <c r="CM1149" s="11"/>
      <c r="CN1149" s="11"/>
      <c r="CO1149" s="11"/>
      <c r="CP1149" s="11"/>
      <c r="CQ1149" s="11"/>
      <c r="CR1149" s="11"/>
      <c r="CS1149" s="11"/>
      <c r="CT1149" s="11"/>
      <c r="CU1149" s="11"/>
      <c r="CV1149" s="11"/>
      <c r="CW1149" s="11"/>
      <c r="CX1149" s="11"/>
      <c r="CY1149" s="11"/>
      <c r="CZ1149" s="11"/>
      <c r="DA1149" s="11"/>
      <c r="DB1149" s="11"/>
      <c r="DC1149" s="11"/>
      <c r="DD1149" s="11"/>
      <c r="DE1149" s="11"/>
      <c r="DF1149" s="11"/>
      <c r="DG1149" s="11"/>
      <c r="DH1149" s="11"/>
      <c r="DI1149" s="11"/>
      <c r="DJ1149" s="11"/>
      <c r="DK1149" s="11"/>
    </row>
    <row r="1150" spans="16:115" ht="15" customHeight="1" x14ac:dyDescent="0.25">
      <c r="P1150" s="11"/>
      <c r="CD1150" s="11"/>
      <c r="CI1150" s="11"/>
      <c r="CJ1150" s="11"/>
      <c r="CK1150" s="11"/>
      <c r="CL1150" s="11"/>
      <c r="CM1150" s="11"/>
      <c r="CN1150" s="11"/>
      <c r="CO1150" s="11"/>
      <c r="CP1150" s="11"/>
      <c r="CQ1150" s="11"/>
      <c r="CR1150" s="11"/>
      <c r="CS1150" s="11"/>
      <c r="CT1150" s="11"/>
      <c r="CU1150" s="11"/>
      <c r="CV1150" s="11"/>
      <c r="CW1150" s="11"/>
      <c r="CX1150" s="11"/>
      <c r="CY1150" s="11"/>
      <c r="CZ1150" s="11"/>
      <c r="DA1150" s="11"/>
      <c r="DB1150" s="11"/>
      <c r="DC1150" s="11"/>
      <c r="DD1150" s="11"/>
      <c r="DE1150" s="11"/>
      <c r="DF1150" s="11"/>
      <c r="DG1150" s="11"/>
      <c r="DH1150" s="11"/>
      <c r="DI1150" s="11"/>
      <c r="DJ1150" s="11"/>
      <c r="DK1150" s="11"/>
    </row>
    <row r="1151" spans="16:115" ht="15" customHeight="1" x14ac:dyDescent="0.25">
      <c r="P1151" s="11"/>
      <c r="CD1151" s="11"/>
      <c r="CI1151" s="11"/>
      <c r="CJ1151" s="11"/>
      <c r="CK1151" s="11"/>
      <c r="CL1151" s="11"/>
      <c r="CM1151" s="11"/>
      <c r="CN1151" s="11"/>
      <c r="CO1151" s="11"/>
      <c r="CP1151" s="11"/>
      <c r="CQ1151" s="11"/>
      <c r="CR1151" s="11"/>
      <c r="CS1151" s="11"/>
      <c r="CT1151" s="11"/>
      <c r="CU1151" s="11"/>
      <c r="CV1151" s="11"/>
      <c r="CW1151" s="11"/>
      <c r="CX1151" s="11"/>
      <c r="CY1151" s="11"/>
      <c r="CZ1151" s="11"/>
      <c r="DA1151" s="11"/>
      <c r="DB1151" s="11"/>
      <c r="DC1151" s="11"/>
      <c r="DD1151" s="11"/>
      <c r="DE1151" s="11"/>
      <c r="DF1151" s="11"/>
      <c r="DG1151" s="11"/>
      <c r="DH1151" s="11"/>
      <c r="DI1151" s="11"/>
      <c r="DJ1151" s="11"/>
      <c r="DK1151" s="11"/>
    </row>
    <row r="1152" spans="16:115" ht="15" customHeight="1" x14ac:dyDescent="0.25">
      <c r="P1152" s="11"/>
      <c r="CD1152" s="11"/>
      <c r="CI1152" s="11"/>
      <c r="CJ1152" s="11"/>
      <c r="CK1152" s="11"/>
      <c r="CL1152" s="11"/>
      <c r="CM1152" s="11"/>
      <c r="CN1152" s="11"/>
      <c r="CO1152" s="11"/>
      <c r="CP1152" s="11"/>
      <c r="CQ1152" s="11"/>
      <c r="CR1152" s="11"/>
      <c r="CS1152" s="11"/>
      <c r="CT1152" s="11"/>
      <c r="CU1152" s="11"/>
      <c r="CV1152" s="11"/>
      <c r="CW1152" s="11"/>
      <c r="CX1152" s="11"/>
      <c r="CY1152" s="11"/>
      <c r="CZ1152" s="11"/>
      <c r="DA1152" s="11"/>
      <c r="DB1152" s="11"/>
      <c r="DC1152" s="11"/>
      <c r="DD1152" s="11"/>
      <c r="DE1152" s="11"/>
      <c r="DF1152" s="11"/>
      <c r="DG1152" s="11"/>
      <c r="DH1152" s="11"/>
      <c r="DI1152" s="11"/>
      <c r="DJ1152" s="11"/>
      <c r="DK1152" s="11"/>
    </row>
    <row r="1153" spans="16:115" ht="15" customHeight="1" x14ac:dyDescent="0.25">
      <c r="P1153" s="11"/>
      <c r="CD1153" s="11"/>
      <c r="CI1153" s="11"/>
      <c r="CJ1153" s="11"/>
      <c r="CK1153" s="11"/>
      <c r="CL1153" s="11"/>
      <c r="CM1153" s="11"/>
      <c r="CN1153" s="11"/>
      <c r="CO1153" s="11"/>
      <c r="CP1153" s="11"/>
      <c r="CQ1153" s="11"/>
      <c r="CR1153" s="11"/>
      <c r="CS1153" s="11"/>
      <c r="CT1153" s="11"/>
      <c r="CU1153" s="11"/>
      <c r="CV1153" s="11"/>
      <c r="CW1153" s="11"/>
      <c r="CX1153" s="11"/>
      <c r="CY1153" s="11"/>
      <c r="CZ1153" s="11"/>
      <c r="DA1153" s="11"/>
      <c r="DB1153" s="11"/>
      <c r="DC1153" s="11"/>
      <c r="DD1153" s="11"/>
      <c r="DE1153" s="11"/>
      <c r="DF1153" s="11"/>
      <c r="DG1153" s="11"/>
      <c r="DH1153" s="11"/>
      <c r="DI1153" s="11"/>
      <c r="DJ1153" s="11"/>
      <c r="DK1153" s="11"/>
    </row>
    <row r="1154" spans="16:115" ht="15" customHeight="1" x14ac:dyDescent="0.25">
      <c r="P1154" s="11"/>
      <c r="CD1154" s="11"/>
      <c r="CI1154" s="11"/>
      <c r="CJ1154" s="11"/>
      <c r="CK1154" s="11"/>
      <c r="CL1154" s="11"/>
      <c r="CM1154" s="11"/>
      <c r="CN1154" s="11"/>
      <c r="CO1154" s="11"/>
      <c r="CP1154" s="11"/>
      <c r="CQ1154" s="11"/>
      <c r="CR1154" s="11"/>
      <c r="CS1154" s="11"/>
      <c r="CT1154" s="11"/>
      <c r="CU1154" s="11"/>
      <c r="CV1154" s="11"/>
      <c r="CW1154" s="11"/>
      <c r="CX1154" s="11"/>
      <c r="CY1154" s="11"/>
      <c r="CZ1154" s="11"/>
      <c r="DA1154" s="11"/>
      <c r="DB1154" s="11"/>
      <c r="DC1154" s="11"/>
      <c r="DD1154" s="11"/>
      <c r="DE1154" s="11"/>
      <c r="DF1154" s="11"/>
      <c r="DG1154" s="11"/>
      <c r="DH1154" s="11"/>
      <c r="DI1154" s="11"/>
      <c r="DJ1154" s="11"/>
      <c r="DK1154" s="11"/>
    </row>
    <row r="1155" spans="16:115" ht="15" customHeight="1" x14ac:dyDescent="0.25">
      <c r="P1155" s="11"/>
      <c r="CD1155" s="11"/>
      <c r="CI1155" s="11"/>
      <c r="CJ1155" s="11"/>
      <c r="CK1155" s="11"/>
      <c r="CL1155" s="11"/>
      <c r="CM1155" s="11"/>
      <c r="CN1155" s="11"/>
      <c r="CO1155" s="11"/>
      <c r="CP1155" s="11"/>
      <c r="CQ1155" s="11"/>
      <c r="CR1155" s="11"/>
      <c r="CS1155" s="11"/>
      <c r="CT1155" s="11"/>
      <c r="CU1155" s="11"/>
      <c r="CV1155" s="11"/>
      <c r="CW1155" s="11"/>
      <c r="CX1155" s="11"/>
      <c r="CY1155" s="11"/>
      <c r="CZ1155" s="11"/>
      <c r="DA1155" s="11"/>
      <c r="DB1155" s="11"/>
      <c r="DC1155" s="11"/>
      <c r="DD1155" s="11"/>
      <c r="DE1155" s="11"/>
      <c r="DF1155" s="11"/>
      <c r="DG1155" s="11"/>
      <c r="DH1155" s="11"/>
      <c r="DI1155" s="11"/>
      <c r="DJ1155" s="11"/>
      <c r="DK1155" s="11"/>
    </row>
    <row r="1156" spans="16:115" ht="15" customHeight="1" x14ac:dyDescent="0.25">
      <c r="P1156" s="11"/>
      <c r="CD1156" s="11"/>
      <c r="CI1156" s="11"/>
      <c r="CJ1156" s="11"/>
      <c r="CK1156" s="11"/>
      <c r="CL1156" s="11"/>
      <c r="CM1156" s="11"/>
      <c r="CN1156" s="11"/>
      <c r="CO1156" s="11"/>
      <c r="CP1156" s="11"/>
      <c r="CQ1156" s="11"/>
      <c r="CR1156" s="11"/>
      <c r="CS1156" s="11"/>
      <c r="CT1156" s="11"/>
      <c r="CU1156" s="11"/>
      <c r="CV1156" s="11"/>
      <c r="CW1156" s="11"/>
      <c r="CX1156" s="11"/>
      <c r="CY1156" s="11"/>
      <c r="CZ1156" s="11"/>
      <c r="DA1156" s="11"/>
      <c r="DB1156" s="11"/>
      <c r="DC1156" s="11"/>
      <c r="DD1156" s="11"/>
      <c r="DE1156" s="11"/>
      <c r="DF1156" s="11"/>
      <c r="DG1156" s="11"/>
      <c r="DH1156" s="11"/>
      <c r="DI1156" s="11"/>
      <c r="DJ1156" s="11"/>
      <c r="DK1156" s="11"/>
    </row>
    <row r="1157" spans="16:115" ht="15" customHeight="1" x14ac:dyDescent="0.25">
      <c r="P1157" s="11"/>
      <c r="CD1157" s="11"/>
      <c r="CI1157" s="11"/>
      <c r="CJ1157" s="11"/>
      <c r="CK1157" s="11"/>
      <c r="CL1157" s="11"/>
      <c r="CM1157" s="11"/>
      <c r="CN1157" s="11"/>
      <c r="CO1157" s="11"/>
      <c r="CP1157" s="11"/>
      <c r="CQ1157" s="11"/>
      <c r="CR1157" s="11"/>
      <c r="CS1157" s="11"/>
      <c r="CT1157" s="11"/>
      <c r="CU1157" s="11"/>
      <c r="CV1157" s="11"/>
      <c r="CW1157" s="11"/>
      <c r="CX1157" s="11"/>
      <c r="CY1157" s="11"/>
      <c r="CZ1157" s="11"/>
      <c r="DA1157" s="11"/>
      <c r="DB1157" s="11"/>
      <c r="DC1157" s="11"/>
      <c r="DD1157" s="11"/>
      <c r="DE1157" s="11"/>
      <c r="DF1157" s="11"/>
      <c r="DG1157" s="11"/>
      <c r="DH1157" s="11"/>
      <c r="DI1157" s="11"/>
      <c r="DJ1157" s="11"/>
      <c r="DK1157" s="11"/>
    </row>
    <row r="1158" spans="16:115" ht="15" customHeight="1" x14ac:dyDescent="0.25">
      <c r="P1158" s="11"/>
      <c r="CD1158" s="11"/>
      <c r="CI1158" s="11"/>
      <c r="CJ1158" s="11"/>
      <c r="CK1158" s="11"/>
      <c r="CL1158" s="11"/>
      <c r="CM1158" s="11"/>
      <c r="CN1158" s="11"/>
      <c r="CO1158" s="11"/>
      <c r="CP1158" s="11"/>
      <c r="CQ1158" s="11"/>
      <c r="CR1158" s="11"/>
      <c r="CS1158" s="11"/>
      <c r="CT1158" s="11"/>
      <c r="CU1158" s="11"/>
      <c r="CV1158" s="11"/>
      <c r="CW1158" s="11"/>
      <c r="CX1158" s="11"/>
      <c r="CY1158" s="11"/>
      <c r="CZ1158" s="11"/>
      <c r="DA1158" s="11"/>
      <c r="DB1158" s="11"/>
      <c r="DC1158" s="11"/>
      <c r="DD1158" s="11"/>
      <c r="DE1158" s="11"/>
      <c r="DF1158" s="11"/>
      <c r="DG1158" s="11"/>
      <c r="DH1158" s="11"/>
      <c r="DI1158" s="11"/>
      <c r="DJ1158" s="11"/>
      <c r="DK1158" s="11"/>
    </row>
    <row r="1159" spans="16:115" ht="15" customHeight="1" x14ac:dyDescent="0.25">
      <c r="P1159" s="11"/>
      <c r="CD1159" s="11"/>
      <c r="CI1159" s="11"/>
      <c r="CJ1159" s="11"/>
      <c r="CK1159" s="11"/>
      <c r="CL1159" s="11"/>
      <c r="CM1159" s="11"/>
      <c r="CN1159" s="11"/>
      <c r="CO1159" s="11"/>
      <c r="CP1159" s="11"/>
      <c r="CQ1159" s="11"/>
      <c r="CR1159" s="11"/>
      <c r="CS1159" s="11"/>
      <c r="CT1159" s="11"/>
      <c r="CU1159" s="11"/>
      <c r="CV1159" s="11"/>
      <c r="CW1159" s="11"/>
      <c r="CX1159" s="11"/>
      <c r="CY1159" s="11"/>
      <c r="CZ1159" s="11"/>
      <c r="DA1159" s="11"/>
      <c r="DB1159" s="11"/>
      <c r="DC1159" s="11"/>
      <c r="DD1159" s="11"/>
      <c r="DE1159" s="11"/>
      <c r="DF1159" s="11"/>
      <c r="DG1159" s="11"/>
      <c r="DH1159" s="11"/>
      <c r="DI1159" s="11"/>
      <c r="DJ1159" s="11"/>
      <c r="DK1159" s="11"/>
    </row>
    <row r="1160" spans="16:115" ht="15" customHeight="1" x14ac:dyDescent="0.25">
      <c r="P1160" s="11"/>
      <c r="CD1160" s="11"/>
      <c r="CI1160" s="11"/>
      <c r="CJ1160" s="11"/>
      <c r="CK1160" s="11"/>
      <c r="CL1160" s="11"/>
      <c r="CM1160" s="11"/>
      <c r="CN1160" s="11"/>
      <c r="CO1160" s="11"/>
      <c r="CP1160" s="11"/>
      <c r="CQ1160" s="11"/>
      <c r="CR1160" s="11"/>
      <c r="CS1160" s="11"/>
      <c r="CT1160" s="11"/>
      <c r="CU1160" s="11"/>
      <c r="CV1160" s="11"/>
      <c r="CW1160" s="11"/>
      <c r="CX1160" s="11"/>
      <c r="CY1160" s="11"/>
      <c r="CZ1160" s="11"/>
      <c r="DA1160" s="11"/>
      <c r="DB1160" s="11"/>
      <c r="DC1160" s="11"/>
      <c r="DD1160" s="11"/>
      <c r="DE1160" s="11"/>
      <c r="DF1160" s="11"/>
      <c r="DG1160" s="11"/>
      <c r="DH1160" s="11"/>
      <c r="DI1160" s="11"/>
      <c r="DJ1160" s="11"/>
      <c r="DK1160" s="11"/>
    </row>
    <row r="1161" spans="16:115" ht="15" customHeight="1" x14ac:dyDescent="0.25">
      <c r="P1161" s="11"/>
      <c r="CD1161" s="11"/>
      <c r="CI1161" s="11"/>
      <c r="CJ1161" s="11"/>
      <c r="CK1161" s="11"/>
      <c r="CL1161" s="11"/>
      <c r="CM1161" s="11"/>
      <c r="CN1161" s="11"/>
      <c r="CO1161" s="11"/>
      <c r="CP1161" s="11"/>
      <c r="CQ1161" s="11"/>
      <c r="CR1161" s="11"/>
      <c r="CS1161" s="11"/>
      <c r="CT1161" s="11"/>
      <c r="CU1161" s="11"/>
      <c r="CV1161" s="11"/>
      <c r="CW1161" s="11"/>
      <c r="CX1161" s="11"/>
      <c r="CY1161" s="11"/>
      <c r="CZ1161" s="11"/>
      <c r="DA1161" s="11"/>
      <c r="DB1161" s="11"/>
      <c r="DC1161" s="11"/>
      <c r="DD1161" s="11"/>
      <c r="DE1161" s="11"/>
      <c r="DF1161" s="11"/>
      <c r="DG1161" s="11"/>
      <c r="DH1161" s="11"/>
      <c r="DI1161" s="11"/>
      <c r="DJ1161" s="11"/>
      <c r="DK1161" s="11"/>
    </row>
    <row r="1162" spans="16:115" ht="15" customHeight="1" x14ac:dyDescent="0.25">
      <c r="P1162" s="11"/>
      <c r="CD1162" s="11"/>
      <c r="CI1162" s="11"/>
      <c r="CJ1162" s="11"/>
      <c r="CK1162" s="11"/>
      <c r="CL1162" s="11"/>
      <c r="CM1162" s="11"/>
      <c r="CN1162" s="11"/>
      <c r="CO1162" s="11"/>
      <c r="CP1162" s="11"/>
      <c r="CQ1162" s="11"/>
      <c r="CR1162" s="11"/>
      <c r="CS1162" s="11"/>
      <c r="CT1162" s="11"/>
      <c r="CU1162" s="11"/>
      <c r="CV1162" s="11"/>
      <c r="CW1162" s="11"/>
      <c r="CX1162" s="11"/>
      <c r="CY1162" s="11"/>
      <c r="CZ1162" s="11"/>
      <c r="DA1162" s="11"/>
      <c r="DB1162" s="11"/>
      <c r="DC1162" s="11"/>
      <c r="DD1162" s="11"/>
      <c r="DE1162" s="11"/>
      <c r="DF1162" s="11"/>
      <c r="DG1162" s="11"/>
      <c r="DH1162" s="11"/>
      <c r="DI1162" s="11"/>
      <c r="DJ1162" s="11"/>
      <c r="DK1162" s="11"/>
    </row>
    <row r="1163" spans="16:115" ht="15" customHeight="1" x14ac:dyDescent="0.25">
      <c r="P1163" s="11"/>
      <c r="CD1163" s="11"/>
      <c r="CI1163" s="11"/>
      <c r="CJ1163" s="11"/>
      <c r="CK1163" s="11"/>
      <c r="CL1163" s="11"/>
      <c r="CM1163" s="11"/>
      <c r="CN1163" s="11"/>
      <c r="CO1163" s="11"/>
      <c r="CP1163" s="11"/>
      <c r="CQ1163" s="11"/>
      <c r="CR1163" s="11"/>
      <c r="CS1163" s="11"/>
      <c r="CT1163" s="11"/>
      <c r="CU1163" s="11"/>
      <c r="CV1163" s="11"/>
      <c r="CW1163" s="11"/>
      <c r="CX1163" s="11"/>
      <c r="CY1163" s="11"/>
      <c r="CZ1163" s="11"/>
      <c r="DA1163" s="11"/>
      <c r="DB1163" s="11"/>
      <c r="DC1163" s="11"/>
      <c r="DD1163" s="11"/>
      <c r="DE1163" s="11"/>
      <c r="DF1163" s="11"/>
      <c r="DG1163" s="11"/>
      <c r="DH1163" s="11"/>
      <c r="DI1163" s="11"/>
      <c r="DJ1163" s="11"/>
      <c r="DK1163" s="11"/>
    </row>
    <row r="1164" spans="16:115" ht="15" customHeight="1" x14ac:dyDescent="0.25">
      <c r="P1164" s="11"/>
      <c r="CD1164" s="11"/>
      <c r="CI1164" s="11"/>
      <c r="CJ1164" s="11"/>
      <c r="CK1164" s="11"/>
      <c r="CL1164" s="11"/>
      <c r="CM1164" s="11"/>
      <c r="CN1164" s="11"/>
      <c r="CO1164" s="11"/>
      <c r="CP1164" s="11"/>
      <c r="CQ1164" s="11"/>
      <c r="CR1164" s="11"/>
      <c r="CS1164" s="11"/>
      <c r="CT1164" s="11"/>
      <c r="CU1164" s="11"/>
      <c r="CV1164" s="11"/>
      <c r="CW1164" s="11"/>
      <c r="CX1164" s="11"/>
      <c r="CY1164" s="11"/>
      <c r="CZ1164" s="11"/>
      <c r="DA1164" s="11"/>
      <c r="DB1164" s="11"/>
      <c r="DC1164" s="11"/>
      <c r="DD1164" s="11"/>
      <c r="DE1164" s="11"/>
      <c r="DF1164" s="11"/>
      <c r="DG1164" s="11"/>
      <c r="DH1164" s="11"/>
      <c r="DI1164" s="11"/>
      <c r="DJ1164" s="11"/>
      <c r="DK1164" s="11"/>
    </row>
    <row r="1165" spans="16:115" ht="15" customHeight="1" x14ac:dyDescent="0.25">
      <c r="P1165" s="11"/>
      <c r="CD1165" s="11"/>
      <c r="CI1165" s="11"/>
      <c r="CJ1165" s="11"/>
      <c r="CK1165" s="11"/>
      <c r="CL1165" s="11"/>
      <c r="CM1165" s="11"/>
      <c r="CN1165" s="11"/>
      <c r="CO1165" s="11"/>
      <c r="CP1165" s="11"/>
      <c r="CQ1165" s="11"/>
      <c r="CR1165" s="11"/>
      <c r="CS1165" s="11"/>
      <c r="CT1165" s="11"/>
      <c r="CU1165" s="11"/>
      <c r="CV1165" s="11"/>
      <c r="CW1165" s="11"/>
      <c r="CX1165" s="11"/>
      <c r="CY1165" s="11"/>
      <c r="CZ1165" s="11"/>
      <c r="DA1165" s="11"/>
      <c r="DB1165" s="11"/>
      <c r="DC1165" s="11"/>
      <c r="DD1165" s="11"/>
      <c r="DE1165" s="11"/>
      <c r="DF1165" s="11"/>
      <c r="DG1165" s="11"/>
      <c r="DH1165" s="11"/>
      <c r="DI1165" s="11"/>
      <c r="DJ1165" s="11"/>
      <c r="DK1165" s="11"/>
    </row>
    <row r="1166" spans="16:115" ht="15" customHeight="1" x14ac:dyDescent="0.25">
      <c r="P1166" s="11"/>
      <c r="CD1166" s="11"/>
      <c r="CI1166" s="11"/>
      <c r="CJ1166" s="11"/>
      <c r="CK1166" s="11"/>
      <c r="CL1166" s="11"/>
      <c r="CM1166" s="11"/>
      <c r="CN1166" s="11"/>
      <c r="CO1166" s="11"/>
      <c r="CP1166" s="11"/>
      <c r="CQ1166" s="11"/>
      <c r="CR1166" s="11"/>
      <c r="CS1166" s="11"/>
      <c r="CT1166" s="11"/>
      <c r="CU1166" s="11"/>
      <c r="CV1166" s="11"/>
      <c r="CW1166" s="11"/>
      <c r="CX1166" s="11"/>
      <c r="CY1166" s="11"/>
      <c r="CZ1166" s="11"/>
      <c r="DA1166" s="11"/>
      <c r="DB1166" s="11"/>
      <c r="DC1166" s="11"/>
      <c r="DD1166" s="11"/>
      <c r="DE1166" s="11"/>
      <c r="DF1166" s="11"/>
      <c r="DG1166" s="11"/>
      <c r="DH1166" s="11"/>
      <c r="DI1166" s="11"/>
      <c r="DJ1166" s="11"/>
      <c r="DK1166" s="11"/>
    </row>
    <row r="1167" spans="16:115" ht="15" customHeight="1" x14ac:dyDescent="0.25">
      <c r="P1167" s="11"/>
      <c r="CD1167" s="11"/>
      <c r="CI1167" s="11"/>
      <c r="CJ1167" s="11"/>
      <c r="CK1167" s="11"/>
      <c r="CL1167" s="11"/>
      <c r="CM1167" s="11"/>
      <c r="CN1167" s="11"/>
      <c r="CO1167" s="11"/>
      <c r="CP1167" s="11"/>
      <c r="CQ1167" s="11"/>
      <c r="CR1167" s="11"/>
      <c r="CS1167" s="11"/>
      <c r="CT1167" s="11"/>
      <c r="CU1167" s="11"/>
      <c r="CV1167" s="11"/>
      <c r="CW1167" s="11"/>
      <c r="CX1167" s="11"/>
      <c r="CY1167" s="11"/>
      <c r="CZ1167" s="11"/>
      <c r="DA1167" s="11"/>
      <c r="DB1167" s="11"/>
      <c r="DC1167" s="11"/>
      <c r="DD1167" s="11"/>
      <c r="DE1167" s="11"/>
      <c r="DF1167" s="11"/>
      <c r="DG1167" s="11"/>
      <c r="DH1167" s="11"/>
      <c r="DI1167" s="11"/>
      <c r="DJ1167" s="11"/>
      <c r="DK1167" s="11"/>
    </row>
    <row r="1168" spans="16:115" ht="15" customHeight="1" x14ac:dyDescent="0.25">
      <c r="P1168" s="11"/>
      <c r="CD1168" s="11"/>
      <c r="CI1168" s="11"/>
      <c r="CJ1168" s="11"/>
      <c r="CK1168" s="11"/>
      <c r="CL1168" s="11"/>
      <c r="CM1168" s="11"/>
      <c r="CN1168" s="11"/>
      <c r="CO1168" s="11"/>
      <c r="CP1168" s="11"/>
      <c r="CQ1168" s="11"/>
      <c r="CR1168" s="11"/>
      <c r="CS1168" s="11"/>
      <c r="CT1168" s="11"/>
      <c r="CU1168" s="11"/>
      <c r="CV1168" s="11"/>
      <c r="CW1168" s="11"/>
      <c r="CX1168" s="11"/>
      <c r="CY1168" s="11"/>
      <c r="CZ1168" s="11"/>
      <c r="DA1168" s="11"/>
      <c r="DB1168" s="11"/>
      <c r="DC1168" s="11"/>
      <c r="DD1168" s="11"/>
      <c r="DE1168" s="11"/>
      <c r="DF1168" s="11"/>
      <c r="DG1168" s="11"/>
      <c r="DH1168" s="11"/>
      <c r="DI1168" s="11"/>
      <c r="DJ1168" s="11"/>
      <c r="DK1168" s="11"/>
    </row>
    <row r="1169" spans="16:115" ht="15" customHeight="1" x14ac:dyDescent="0.25">
      <c r="P1169" s="11"/>
      <c r="CD1169" s="11"/>
      <c r="CI1169" s="11"/>
      <c r="CJ1169" s="11"/>
      <c r="CK1169" s="11"/>
      <c r="CL1169" s="11"/>
      <c r="CM1169" s="11"/>
      <c r="CN1169" s="11"/>
      <c r="CO1169" s="11"/>
      <c r="CP1169" s="11"/>
      <c r="CQ1169" s="11"/>
      <c r="CR1169" s="11"/>
      <c r="CS1169" s="11"/>
      <c r="CT1169" s="11"/>
      <c r="CU1169" s="11"/>
      <c r="CV1169" s="11"/>
      <c r="CW1169" s="11"/>
      <c r="CX1169" s="11"/>
      <c r="CY1169" s="11"/>
      <c r="CZ1169" s="11"/>
      <c r="DA1169" s="11"/>
      <c r="DB1169" s="11"/>
      <c r="DC1169" s="11"/>
      <c r="DD1169" s="11"/>
      <c r="DE1169" s="11"/>
      <c r="DF1169" s="11"/>
      <c r="DG1169" s="11"/>
      <c r="DH1169" s="11"/>
      <c r="DI1169" s="11"/>
      <c r="DJ1169" s="11"/>
      <c r="DK1169" s="11"/>
    </row>
    <row r="1170" spans="16:115" ht="15" customHeight="1" x14ac:dyDescent="0.25">
      <c r="P1170" s="11"/>
      <c r="CD1170" s="11"/>
      <c r="CI1170" s="11"/>
      <c r="CJ1170" s="11"/>
      <c r="CK1170" s="11"/>
      <c r="CL1170" s="11"/>
      <c r="CM1170" s="11"/>
      <c r="CN1170" s="11"/>
      <c r="CO1170" s="11"/>
      <c r="CP1170" s="11"/>
      <c r="CQ1170" s="11"/>
      <c r="CR1170" s="11"/>
      <c r="CS1170" s="11"/>
      <c r="CT1170" s="11"/>
      <c r="CU1170" s="11"/>
      <c r="CV1170" s="11"/>
      <c r="CW1170" s="11"/>
      <c r="CX1170" s="11"/>
      <c r="CY1170" s="11"/>
      <c r="CZ1170" s="11"/>
      <c r="DA1170" s="11"/>
      <c r="DB1170" s="11"/>
      <c r="DC1170" s="11"/>
      <c r="DD1170" s="11"/>
      <c r="DE1170" s="11"/>
      <c r="DF1170" s="11"/>
      <c r="DG1170" s="11"/>
      <c r="DH1170" s="11"/>
      <c r="DI1170" s="11"/>
      <c r="DJ1170" s="11"/>
      <c r="DK1170" s="11"/>
    </row>
    <row r="1171" spans="16:115" ht="15" customHeight="1" x14ac:dyDescent="0.25">
      <c r="P1171" s="11"/>
      <c r="CD1171" s="11"/>
      <c r="CI1171" s="11"/>
      <c r="CJ1171" s="11"/>
      <c r="CK1171" s="11"/>
      <c r="CL1171" s="11"/>
      <c r="CM1171" s="11"/>
      <c r="CN1171" s="11"/>
      <c r="CO1171" s="11"/>
      <c r="CP1171" s="11"/>
      <c r="CQ1171" s="11"/>
      <c r="CR1171" s="11"/>
      <c r="CS1171" s="11"/>
      <c r="CT1171" s="11"/>
      <c r="CU1171" s="11"/>
      <c r="CV1171" s="11"/>
      <c r="CW1171" s="11"/>
      <c r="CX1171" s="11"/>
      <c r="CY1171" s="11"/>
      <c r="CZ1171" s="11"/>
      <c r="DA1171" s="11"/>
      <c r="DB1171" s="11"/>
      <c r="DC1171" s="11"/>
      <c r="DD1171" s="11"/>
      <c r="DE1171" s="11"/>
      <c r="DF1171" s="11"/>
      <c r="DG1171" s="11"/>
      <c r="DH1171" s="11"/>
      <c r="DI1171" s="11"/>
      <c r="DJ1171" s="11"/>
      <c r="DK1171" s="11"/>
    </row>
    <row r="1172" spans="16:115" ht="15" customHeight="1" x14ac:dyDescent="0.25">
      <c r="P1172" s="11"/>
      <c r="CD1172" s="11"/>
      <c r="CI1172" s="11"/>
      <c r="CJ1172" s="11"/>
      <c r="CK1172" s="11"/>
      <c r="CL1172" s="11"/>
      <c r="CM1172" s="11"/>
      <c r="CN1172" s="11"/>
      <c r="CO1172" s="11"/>
      <c r="CP1172" s="11"/>
      <c r="CQ1172" s="11"/>
      <c r="CR1172" s="11"/>
      <c r="CS1172" s="11"/>
      <c r="CT1172" s="11"/>
      <c r="CU1172" s="11"/>
      <c r="CV1172" s="11"/>
      <c r="CW1172" s="11"/>
      <c r="CX1172" s="11"/>
      <c r="CY1172" s="11"/>
      <c r="CZ1172" s="11"/>
      <c r="DA1172" s="11"/>
      <c r="DB1172" s="11"/>
      <c r="DC1172" s="11"/>
      <c r="DD1172" s="11"/>
      <c r="DE1172" s="11"/>
      <c r="DF1172" s="11"/>
      <c r="DG1172" s="11"/>
      <c r="DH1172" s="11"/>
      <c r="DI1172" s="11"/>
      <c r="DJ1172" s="11"/>
      <c r="DK1172" s="11"/>
    </row>
    <row r="1173" spans="16:115" ht="15" customHeight="1" x14ac:dyDescent="0.25">
      <c r="P1173" s="11"/>
      <c r="CD1173" s="11"/>
      <c r="CI1173" s="11"/>
      <c r="CJ1173" s="11"/>
      <c r="CK1173" s="11"/>
      <c r="CL1173" s="11"/>
      <c r="CM1173" s="11"/>
      <c r="CN1173" s="11"/>
      <c r="CO1173" s="11"/>
      <c r="CP1173" s="11"/>
      <c r="CQ1173" s="11"/>
      <c r="CR1173" s="11"/>
      <c r="CS1173" s="11"/>
      <c r="CT1173" s="11"/>
      <c r="CU1173" s="11"/>
      <c r="CV1173" s="11"/>
      <c r="CW1173" s="11"/>
      <c r="CX1173" s="11"/>
      <c r="CY1173" s="11"/>
      <c r="CZ1173" s="11"/>
      <c r="DA1173" s="11"/>
      <c r="DB1173" s="11"/>
      <c r="DC1173" s="11"/>
      <c r="DD1173" s="11"/>
      <c r="DE1173" s="11"/>
      <c r="DF1173" s="11"/>
      <c r="DG1173" s="11"/>
      <c r="DH1173" s="11"/>
      <c r="DI1173" s="11"/>
      <c r="DJ1173" s="11"/>
      <c r="DK1173" s="11"/>
    </row>
    <row r="1174" spans="16:115" ht="15" customHeight="1" x14ac:dyDescent="0.25">
      <c r="P1174" s="11"/>
      <c r="CD1174" s="11"/>
      <c r="CI1174" s="11"/>
      <c r="CJ1174" s="11"/>
      <c r="CK1174" s="11"/>
      <c r="CL1174" s="11"/>
      <c r="CM1174" s="11"/>
      <c r="CN1174" s="11"/>
      <c r="CO1174" s="11"/>
      <c r="CP1174" s="11"/>
      <c r="CQ1174" s="11"/>
      <c r="CR1174" s="11"/>
      <c r="CS1174" s="11"/>
      <c r="CT1174" s="11"/>
      <c r="CU1174" s="11"/>
      <c r="CV1174" s="11"/>
      <c r="CW1174" s="11"/>
      <c r="CX1174" s="11"/>
      <c r="CY1174" s="11"/>
      <c r="CZ1174" s="11"/>
      <c r="DA1174" s="11"/>
      <c r="DB1174" s="11"/>
      <c r="DC1174" s="11"/>
      <c r="DD1174" s="11"/>
      <c r="DE1174" s="11"/>
      <c r="DF1174" s="11"/>
      <c r="DG1174" s="11"/>
      <c r="DH1174" s="11"/>
      <c r="DI1174" s="11"/>
      <c r="DJ1174" s="11"/>
      <c r="DK1174" s="11"/>
    </row>
    <row r="1175" spans="16:115" ht="15" customHeight="1" x14ac:dyDescent="0.25">
      <c r="P1175" s="11"/>
      <c r="CD1175" s="11"/>
      <c r="CI1175" s="11"/>
      <c r="CJ1175" s="11"/>
      <c r="CK1175" s="11"/>
      <c r="CL1175" s="11"/>
      <c r="CM1175" s="11"/>
      <c r="CN1175" s="11"/>
      <c r="CO1175" s="11"/>
      <c r="CP1175" s="11"/>
      <c r="CQ1175" s="11"/>
      <c r="CR1175" s="11"/>
      <c r="CS1175" s="11"/>
      <c r="CT1175" s="11"/>
      <c r="CU1175" s="11"/>
      <c r="CV1175" s="11"/>
      <c r="CW1175" s="11"/>
      <c r="CX1175" s="11"/>
      <c r="CY1175" s="11"/>
      <c r="CZ1175" s="11"/>
      <c r="DA1175" s="11"/>
      <c r="DB1175" s="11"/>
      <c r="DC1175" s="11"/>
      <c r="DD1175" s="11"/>
      <c r="DE1175" s="11"/>
      <c r="DF1175" s="11"/>
      <c r="DG1175" s="11"/>
      <c r="DH1175" s="11"/>
      <c r="DI1175" s="11"/>
      <c r="DJ1175" s="11"/>
      <c r="DK1175" s="11"/>
    </row>
    <row r="1176" spans="16:115" ht="15" customHeight="1" x14ac:dyDescent="0.25">
      <c r="P1176" s="11"/>
      <c r="CD1176" s="11"/>
      <c r="CI1176" s="11"/>
      <c r="CJ1176" s="11"/>
      <c r="CK1176" s="11"/>
      <c r="CL1176" s="11"/>
      <c r="CM1176" s="11"/>
      <c r="CN1176" s="11"/>
      <c r="CO1176" s="11"/>
      <c r="CP1176" s="11"/>
      <c r="CQ1176" s="11"/>
      <c r="CR1176" s="11"/>
      <c r="CS1176" s="11"/>
      <c r="CT1176" s="11"/>
      <c r="CU1176" s="11"/>
      <c r="CV1176" s="11"/>
      <c r="CW1176" s="11"/>
      <c r="CX1176" s="11"/>
      <c r="CY1176" s="11"/>
      <c r="CZ1176" s="11"/>
      <c r="DA1176" s="11"/>
      <c r="DB1176" s="11"/>
      <c r="DC1176" s="11"/>
      <c r="DD1176" s="11"/>
      <c r="DE1176" s="11"/>
      <c r="DF1176" s="11"/>
      <c r="DG1176" s="11"/>
      <c r="DH1176" s="11"/>
      <c r="DI1176" s="11"/>
      <c r="DJ1176" s="11"/>
      <c r="DK1176" s="11"/>
    </row>
    <row r="1177" spans="16:115" ht="15" customHeight="1" x14ac:dyDescent="0.25">
      <c r="P1177" s="11"/>
      <c r="CD1177" s="11"/>
      <c r="CI1177" s="11"/>
      <c r="CJ1177" s="11"/>
      <c r="CK1177" s="11"/>
      <c r="CL1177" s="11"/>
      <c r="CM1177" s="11"/>
      <c r="CN1177" s="11"/>
      <c r="CO1177" s="11"/>
      <c r="CP1177" s="11"/>
      <c r="CQ1177" s="11"/>
      <c r="CR1177" s="11"/>
      <c r="CS1177" s="11"/>
      <c r="CT1177" s="11"/>
      <c r="CU1177" s="11"/>
      <c r="CV1177" s="11"/>
      <c r="CW1177" s="11"/>
      <c r="CX1177" s="11"/>
      <c r="CY1177" s="11"/>
      <c r="CZ1177" s="11"/>
      <c r="DA1177" s="11"/>
      <c r="DB1177" s="11"/>
      <c r="DC1177" s="11"/>
      <c r="DD1177" s="11"/>
      <c r="DE1177" s="11"/>
      <c r="DF1177" s="11"/>
      <c r="DG1177" s="11"/>
      <c r="DH1177" s="11"/>
      <c r="DI1177" s="11"/>
      <c r="DJ1177" s="11"/>
      <c r="DK1177" s="11"/>
    </row>
    <row r="1178" spans="16:115" ht="15" customHeight="1" x14ac:dyDescent="0.25">
      <c r="P1178" s="11"/>
      <c r="CD1178" s="11"/>
      <c r="CI1178" s="11"/>
      <c r="CJ1178" s="11"/>
      <c r="CK1178" s="11"/>
      <c r="CL1178" s="11"/>
      <c r="CM1178" s="11"/>
      <c r="CN1178" s="11"/>
      <c r="CO1178" s="11"/>
      <c r="CP1178" s="11"/>
      <c r="CQ1178" s="11"/>
      <c r="CR1178" s="11"/>
      <c r="CS1178" s="11"/>
      <c r="CT1178" s="11"/>
      <c r="CU1178" s="11"/>
      <c r="CV1178" s="11"/>
      <c r="CW1178" s="11"/>
      <c r="CX1178" s="11"/>
      <c r="CY1178" s="11"/>
      <c r="CZ1178" s="11"/>
      <c r="DA1178" s="11"/>
      <c r="DB1178" s="11"/>
      <c r="DC1178" s="11"/>
      <c r="DD1178" s="11"/>
      <c r="DE1178" s="11"/>
      <c r="DF1178" s="11"/>
      <c r="DG1178" s="11"/>
      <c r="DH1178" s="11"/>
      <c r="DI1178" s="11"/>
      <c r="DJ1178" s="11"/>
      <c r="DK1178" s="11"/>
    </row>
    <row r="1179" spans="16:115" ht="15" customHeight="1" x14ac:dyDescent="0.25">
      <c r="P1179" s="11"/>
      <c r="CD1179" s="11"/>
      <c r="CI1179" s="11"/>
      <c r="CJ1179" s="11"/>
      <c r="CK1179" s="11"/>
      <c r="CL1179" s="11"/>
      <c r="CM1179" s="11"/>
      <c r="CN1179" s="11"/>
      <c r="CO1179" s="11"/>
      <c r="CP1179" s="11"/>
      <c r="CQ1179" s="11"/>
      <c r="CR1179" s="11"/>
      <c r="CS1179" s="11"/>
      <c r="CT1179" s="11"/>
      <c r="CU1179" s="11"/>
      <c r="CV1179" s="11"/>
      <c r="CW1179" s="11"/>
      <c r="CX1179" s="11"/>
      <c r="CY1179" s="11"/>
      <c r="CZ1179" s="11"/>
      <c r="DA1179" s="11"/>
      <c r="DB1179" s="11"/>
      <c r="DC1179" s="11"/>
      <c r="DD1179" s="11"/>
      <c r="DE1179" s="11"/>
      <c r="DF1179" s="11"/>
      <c r="DG1179" s="11"/>
      <c r="DH1179" s="11"/>
      <c r="DI1179" s="11"/>
      <c r="DJ1179" s="11"/>
      <c r="DK1179" s="11"/>
    </row>
    <row r="1180" spans="16:115" ht="15" customHeight="1" x14ac:dyDescent="0.25">
      <c r="P1180" s="11"/>
      <c r="CD1180" s="11"/>
      <c r="CI1180" s="11"/>
      <c r="CJ1180" s="11"/>
      <c r="CK1180" s="11"/>
      <c r="CL1180" s="11"/>
      <c r="CM1180" s="11"/>
      <c r="CN1180" s="11"/>
      <c r="CO1180" s="11"/>
      <c r="CP1180" s="11"/>
      <c r="CQ1180" s="11"/>
      <c r="CR1180" s="11"/>
      <c r="CS1180" s="11"/>
      <c r="CT1180" s="11"/>
      <c r="CU1180" s="11"/>
      <c r="CV1180" s="11"/>
      <c r="CW1180" s="11"/>
      <c r="CX1180" s="11"/>
      <c r="CY1180" s="11"/>
      <c r="CZ1180" s="11"/>
      <c r="DA1180" s="11"/>
      <c r="DB1180" s="11"/>
      <c r="DC1180" s="11"/>
      <c r="DD1180" s="11"/>
      <c r="DE1180" s="11"/>
      <c r="DF1180" s="11"/>
      <c r="DG1180" s="11"/>
      <c r="DH1180" s="11"/>
      <c r="DI1180" s="11"/>
      <c r="DJ1180" s="11"/>
      <c r="DK1180" s="11"/>
    </row>
    <row r="1181" spans="16:115" ht="15" customHeight="1" x14ac:dyDescent="0.25">
      <c r="P1181" s="11"/>
      <c r="CD1181" s="11"/>
      <c r="CI1181" s="11"/>
      <c r="CJ1181" s="11"/>
      <c r="CK1181" s="11"/>
      <c r="CL1181" s="11"/>
      <c r="CM1181" s="11"/>
      <c r="CN1181" s="11"/>
      <c r="CO1181" s="11"/>
      <c r="CP1181" s="11"/>
      <c r="CQ1181" s="11"/>
      <c r="CR1181" s="11"/>
      <c r="CS1181" s="11"/>
      <c r="CT1181" s="11"/>
      <c r="CU1181" s="11"/>
      <c r="CV1181" s="11"/>
      <c r="CW1181" s="11"/>
      <c r="CX1181" s="11"/>
      <c r="CY1181" s="11"/>
      <c r="CZ1181" s="11"/>
      <c r="DA1181" s="11"/>
      <c r="DB1181" s="11"/>
      <c r="DC1181" s="11"/>
      <c r="DD1181" s="11"/>
      <c r="DE1181" s="11"/>
      <c r="DF1181" s="11"/>
      <c r="DG1181" s="11"/>
      <c r="DH1181" s="11"/>
      <c r="DI1181" s="11"/>
      <c r="DJ1181" s="11"/>
      <c r="DK1181" s="11"/>
    </row>
    <row r="1182" spans="16:115" ht="15" customHeight="1" x14ac:dyDescent="0.25">
      <c r="P1182" s="11"/>
      <c r="CD1182" s="11"/>
      <c r="CI1182" s="11"/>
      <c r="CJ1182" s="11"/>
      <c r="CK1182" s="11"/>
      <c r="CL1182" s="11"/>
      <c r="CM1182" s="11"/>
      <c r="CN1182" s="11"/>
      <c r="CO1182" s="11"/>
      <c r="CP1182" s="11"/>
      <c r="CQ1182" s="11"/>
      <c r="CR1182" s="11"/>
      <c r="CS1182" s="11"/>
      <c r="CT1182" s="11"/>
      <c r="CU1182" s="11"/>
      <c r="CV1182" s="11"/>
      <c r="CW1182" s="11"/>
      <c r="CX1182" s="11"/>
      <c r="CY1182" s="11"/>
      <c r="CZ1182" s="11"/>
      <c r="DA1182" s="11"/>
      <c r="DB1182" s="11"/>
      <c r="DC1182" s="11"/>
      <c r="DD1182" s="11"/>
      <c r="DE1182" s="11"/>
      <c r="DF1182" s="11"/>
      <c r="DG1182" s="11"/>
      <c r="DH1182" s="11"/>
      <c r="DI1182" s="11"/>
      <c r="DJ1182" s="11"/>
      <c r="DK1182" s="11"/>
    </row>
    <row r="1183" spans="16:115" ht="15" customHeight="1" x14ac:dyDescent="0.25">
      <c r="P1183" s="11"/>
      <c r="CD1183" s="11"/>
      <c r="CI1183" s="11"/>
      <c r="CJ1183" s="11"/>
      <c r="CK1183" s="11"/>
      <c r="CL1183" s="11"/>
      <c r="CM1183" s="11"/>
      <c r="CN1183" s="11"/>
      <c r="CO1183" s="11"/>
      <c r="CP1183" s="11"/>
      <c r="CQ1183" s="11"/>
      <c r="CR1183" s="11"/>
      <c r="CS1183" s="11"/>
      <c r="CT1183" s="11"/>
      <c r="CU1183" s="11"/>
      <c r="CV1183" s="11"/>
      <c r="CW1183" s="11"/>
      <c r="CX1183" s="11"/>
      <c r="CY1183" s="11"/>
      <c r="CZ1183" s="11"/>
      <c r="DA1183" s="11"/>
      <c r="DB1183" s="11"/>
      <c r="DC1183" s="11"/>
      <c r="DD1183" s="11"/>
      <c r="DE1183" s="11"/>
      <c r="DF1183" s="11"/>
      <c r="DG1183" s="11"/>
      <c r="DH1183" s="11"/>
      <c r="DI1183" s="11"/>
      <c r="DJ1183" s="11"/>
      <c r="DK1183" s="11"/>
    </row>
    <row r="1184" spans="16:115" ht="15" customHeight="1" x14ac:dyDescent="0.25">
      <c r="P1184" s="11"/>
      <c r="CD1184" s="11"/>
      <c r="CI1184" s="11"/>
      <c r="CJ1184" s="11"/>
      <c r="CK1184" s="11"/>
      <c r="CL1184" s="11"/>
      <c r="CM1184" s="11"/>
      <c r="CN1184" s="11"/>
      <c r="CO1184" s="11"/>
      <c r="CP1184" s="11"/>
      <c r="CQ1184" s="11"/>
      <c r="CR1184" s="11"/>
      <c r="CS1184" s="11"/>
      <c r="CT1184" s="11"/>
      <c r="CU1184" s="11"/>
      <c r="CV1184" s="11"/>
      <c r="CW1184" s="11"/>
      <c r="CX1184" s="11"/>
      <c r="CY1184" s="11"/>
      <c r="CZ1184" s="11"/>
      <c r="DA1184" s="11"/>
      <c r="DB1184" s="11"/>
      <c r="DC1184" s="11"/>
      <c r="DD1184" s="11"/>
      <c r="DE1184" s="11"/>
      <c r="DF1184" s="11"/>
      <c r="DG1184" s="11"/>
      <c r="DH1184" s="11"/>
      <c r="DI1184" s="11"/>
      <c r="DJ1184" s="11"/>
      <c r="DK1184" s="11"/>
    </row>
    <row r="1185" spans="16:115" ht="15" customHeight="1" x14ac:dyDescent="0.25">
      <c r="P1185" s="11"/>
      <c r="CD1185" s="11"/>
      <c r="CI1185" s="11"/>
      <c r="CJ1185" s="11"/>
      <c r="CK1185" s="11"/>
      <c r="CL1185" s="11"/>
      <c r="CM1185" s="11"/>
      <c r="CN1185" s="11"/>
      <c r="CO1185" s="11"/>
      <c r="CP1185" s="11"/>
      <c r="CQ1185" s="11"/>
      <c r="CR1185" s="11"/>
      <c r="CS1185" s="11"/>
      <c r="CT1185" s="11"/>
      <c r="CU1185" s="11"/>
      <c r="CV1185" s="11"/>
      <c r="CW1185" s="11"/>
      <c r="CX1185" s="11"/>
      <c r="CY1185" s="11"/>
      <c r="CZ1185" s="11"/>
      <c r="DA1185" s="11"/>
      <c r="DB1185" s="11"/>
      <c r="DC1185" s="11"/>
      <c r="DD1185" s="11"/>
      <c r="DE1185" s="11"/>
      <c r="DF1185" s="11"/>
      <c r="DG1185" s="11"/>
      <c r="DH1185" s="11"/>
      <c r="DI1185" s="11"/>
      <c r="DJ1185" s="11"/>
      <c r="DK1185" s="11"/>
    </row>
    <row r="1186" spans="16:115" ht="15" customHeight="1" x14ac:dyDescent="0.25">
      <c r="P1186" s="11"/>
      <c r="CD1186" s="11"/>
      <c r="CI1186" s="11"/>
      <c r="CJ1186" s="11"/>
      <c r="CK1186" s="11"/>
      <c r="CL1186" s="11"/>
      <c r="CM1186" s="11"/>
      <c r="CN1186" s="11"/>
      <c r="CO1186" s="11"/>
      <c r="CP1186" s="11"/>
      <c r="CQ1186" s="11"/>
      <c r="CR1186" s="11"/>
      <c r="CS1186" s="11"/>
      <c r="CT1186" s="11"/>
      <c r="CU1186" s="11"/>
      <c r="CV1186" s="11"/>
      <c r="CW1186" s="11"/>
      <c r="CX1186" s="11"/>
      <c r="CY1186" s="11"/>
      <c r="CZ1186" s="11"/>
      <c r="DA1186" s="11"/>
      <c r="DB1186" s="11"/>
      <c r="DC1186" s="11"/>
      <c r="DD1186" s="11"/>
      <c r="DE1186" s="11"/>
      <c r="DF1186" s="11"/>
      <c r="DG1186" s="11"/>
      <c r="DH1186" s="11"/>
      <c r="DI1186" s="11"/>
      <c r="DJ1186" s="11"/>
      <c r="DK1186" s="11"/>
    </row>
    <row r="1187" spans="16:115" ht="15" customHeight="1" x14ac:dyDescent="0.25">
      <c r="P1187" s="11"/>
      <c r="CD1187" s="11"/>
      <c r="CI1187" s="11"/>
      <c r="CJ1187" s="11"/>
      <c r="CK1187" s="11"/>
      <c r="CL1187" s="11"/>
      <c r="CM1187" s="11"/>
      <c r="CN1187" s="11"/>
      <c r="CO1187" s="11"/>
      <c r="CP1187" s="11"/>
      <c r="CQ1187" s="11"/>
      <c r="CR1187" s="11"/>
      <c r="CS1187" s="11"/>
      <c r="CT1187" s="11"/>
      <c r="CU1187" s="11"/>
      <c r="CV1187" s="11"/>
      <c r="CW1187" s="11"/>
      <c r="CX1187" s="11"/>
      <c r="CY1187" s="11"/>
      <c r="CZ1187" s="11"/>
      <c r="DA1187" s="11"/>
      <c r="DB1187" s="11"/>
      <c r="DC1187" s="11"/>
      <c r="DD1187" s="11"/>
      <c r="DE1187" s="11"/>
      <c r="DF1187" s="11"/>
      <c r="DG1187" s="11"/>
      <c r="DH1187" s="11"/>
      <c r="DI1187" s="11"/>
      <c r="DJ1187" s="11"/>
      <c r="DK1187" s="11"/>
    </row>
    <row r="1188" spans="16:115" ht="15" customHeight="1" x14ac:dyDescent="0.25">
      <c r="P1188" s="11"/>
      <c r="CD1188" s="11"/>
      <c r="CI1188" s="11"/>
      <c r="CJ1188" s="11"/>
      <c r="CK1188" s="11"/>
      <c r="CL1188" s="11"/>
      <c r="CM1188" s="11"/>
      <c r="CN1188" s="11"/>
      <c r="CO1188" s="11"/>
      <c r="CP1188" s="11"/>
      <c r="CQ1188" s="11"/>
      <c r="CR1188" s="11"/>
      <c r="CS1188" s="11"/>
      <c r="CT1188" s="11"/>
      <c r="CU1188" s="11"/>
      <c r="CV1188" s="11"/>
      <c r="CW1188" s="11"/>
      <c r="CX1188" s="11"/>
      <c r="CY1188" s="11"/>
      <c r="CZ1188" s="11"/>
      <c r="DA1188" s="11"/>
      <c r="DB1188" s="11"/>
      <c r="DC1188" s="11"/>
      <c r="DD1188" s="11"/>
      <c r="DE1188" s="11"/>
      <c r="DF1188" s="11"/>
      <c r="DG1188" s="11"/>
      <c r="DH1188" s="11"/>
      <c r="DI1188" s="11"/>
      <c r="DJ1188" s="11"/>
      <c r="DK1188" s="11"/>
    </row>
    <row r="1189" spans="16:115" ht="15" customHeight="1" x14ac:dyDescent="0.25">
      <c r="P1189" s="11"/>
      <c r="CD1189" s="11"/>
      <c r="CI1189" s="11"/>
      <c r="CJ1189" s="11"/>
      <c r="CK1189" s="11"/>
      <c r="CL1189" s="11"/>
      <c r="CM1189" s="11"/>
      <c r="CN1189" s="11"/>
      <c r="CO1189" s="11"/>
      <c r="CP1189" s="11"/>
      <c r="CQ1189" s="11"/>
      <c r="CR1189" s="11"/>
      <c r="CS1189" s="11"/>
      <c r="CT1189" s="11"/>
      <c r="CU1189" s="11"/>
      <c r="CV1189" s="11"/>
      <c r="CW1189" s="11"/>
      <c r="CX1189" s="11"/>
      <c r="CY1189" s="11"/>
      <c r="CZ1189" s="11"/>
      <c r="DA1189" s="11"/>
      <c r="DB1189" s="11"/>
      <c r="DC1189" s="11"/>
      <c r="DD1189" s="11"/>
      <c r="DE1189" s="11"/>
      <c r="DF1189" s="11"/>
      <c r="DG1189" s="11"/>
      <c r="DH1189" s="11"/>
      <c r="DI1189" s="11"/>
      <c r="DJ1189" s="11"/>
      <c r="DK1189" s="11"/>
    </row>
    <row r="1190" spans="16:115" ht="15" customHeight="1" x14ac:dyDescent="0.25">
      <c r="P1190" s="11"/>
      <c r="CD1190" s="11"/>
      <c r="CI1190" s="11"/>
      <c r="CJ1190" s="11"/>
      <c r="CK1190" s="11"/>
      <c r="CL1190" s="11"/>
      <c r="CM1190" s="11"/>
      <c r="CN1190" s="11"/>
      <c r="CO1190" s="11"/>
      <c r="CP1190" s="11"/>
      <c r="CQ1190" s="11"/>
      <c r="CR1190" s="11"/>
      <c r="CS1190" s="11"/>
      <c r="CT1190" s="11"/>
      <c r="CU1190" s="11"/>
      <c r="CV1190" s="11"/>
      <c r="CW1190" s="11"/>
      <c r="CX1190" s="11"/>
      <c r="CY1190" s="11"/>
      <c r="CZ1190" s="11"/>
      <c r="DA1190" s="11"/>
      <c r="DB1190" s="11"/>
      <c r="DC1190" s="11"/>
      <c r="DD1190" s="11"/>
      <c r="DE1190" s="11"/>
      <c r="DF1190" s="11"/>
      <c r="DG1190" s="11"/>
      <c r="DH1190" s="11"/>
      <c r="DI1190" s="11"/>
      <c r="DJ1190" s="11"/>
      <c r="DK1190" s="11"/>
    </row>
    <row r="1191" spans="16:115" ht="15" customHeight="1" x14ac:dyDescent="0.25">
      <c r="P1191" s="11"/>
      <c r="CD1191" s="11"/>
      <c r="CI1191" s="11"/>
      <c r="CJ1191" s="11"/>
      <c r="CK1191" s="11"/>
      <c r="CL1191" s="11"/>
      <c r="CM1191" s="11"/>
      <c r="CN1191" s="11"/>
      <c r="CO1191" s="11"/>
      <c r="CP1191" s="11"/>
      <c r="CQ1191" s="11"/>
      <c r="CR1191" s="11"/>
      <c r="CS1191" s="11"/>
      <c r="CT1191" s="11"/>
      <c r="CU1191" s="11"/>
      <c r="CV1191" s="11"/>
      <c r="CW1191" s="11"/>
      <c r="CX1191" s="11"/>
      <c r="CY1191" s="11"/>
      <c r="CZ1191" s="11"/>
      <c r="DA1191" s="11"/>
      <c r="DB1191" s="11"/>
      <c r="DC1191" s="11"/>
      <c r="DD1191" s="11"/>
      <c r="DE1191" s="11"/>
      <c r="DF1191" s="11"/>
      <c r="DG1191" s="11"/>
      <c r="DH1191" s="11"/>
      <c r="DI1191" s="11"/>
      <c r="DJ1191" s="11"/>
      <c r="DK1191" s="11"/>
    </row>
    <row r="1192" spans="16:115" ht="15" customHeight="1" x14ac:dyDescent="0.25">
      <c r="P1192" s="11"/>
      <c r="CD1192" s="11"/>
      <c r="CI1192" s="11"/>
      <c r="CJ1192" s="11"/>
      <c r="CK1192" s="11"/>
      <c r="CL1192" s="11"/>
      <c r="CM1192" s="11"/>
      <c r="CN1192" s="11"/>
      <c r="CO1192" s="11"/>
      <c r="CP1192" s="11"/>
      <c r="CQ1192" s="11"/>
      <c r="CR1192" s="11"/>
      <c r="CS1192" s="11"/>
      <c r="CT1192" s="11"/>
      <c r="CU1192" s="11"/>
      <c r="CV1192" s="11"/>
      <c r="CW1192" s="11"/>
      <c r="CX1192" s="11"/>
      <c r="CY1192" s="11"/>
      <c r="CZ1192" s="11"/>
      <c r="DA1192" s="11"/>
      <c r="DB1192" s="11"/>
      <c r="DC1192" s="11"/>
      <c r="DD1192" s="11"/>
      <c r="DE1192" s="11"/>
      <c r="DF1192" s="11"/>
      <c r="DG1192" s="11"/>
      <c r="DH1192" s="11"/>
      <c r="DI1192" s="11"/>
      <c r="DJ1192" s="11"/>
      <c r="DK1192" s="11"/>
    </row>
    <row r="1193" spans="16:115" ht="15" customHeight="1" x14ac:dyDescent="0.25">
      <c r="P1193" s="11"/>
      <c r="CD1193" s="11"/>
      <c r="CI1193" s="11"/>
      <c r="CJ1193" s="11"/>
      <c r="CK1193" s="11"/>
      <c r="CL1193" s="11"/>
      <c r="CM1193" s="11"/>
      <c r="CN1193" s="11"/>
      <c r="CO1193" s="11"/>
      <c r="CP1193" s="11"/>
      <c r="CQ1193" s="11"/>
      <c r="CR1193" s="11"/>
      <c r="CS1193" s="11"/>
      <c r="CT1193" s="11"/>
      <c r="CU1193" s="11"/>
      <c r="CV1193" s="11"/>
      <c r="CW1193" s="11"/>
      <c r="CX1193" s="11"/>
      <c r="CY1193" s="11"/>
      <c r="CZ1193" s="11"/>
      <c r="DA1193" s="11"/>
      <c r="DB1193" s="11"/>
      <c r="DC1193" s="11"/>
      <c r="DD1193" s="11"/>
      <c r="DE1193" s="11"/>
      <c r="DF1193" s="11"/>
      <c r="DG1193" s="11"/>
      <c r="DH1193" s="11"/>
      <c r="DI1193" s="11"/>
      <c r="DJ1193" s="11"/>
      <c r="DK1193" s="11"/>
    </row>
    <row r="1194" spans="16:115" ht="15" customHeight="1" x14ac:dyDescent="0.25">
      <c r="P1194" s="11"/>
      <c r="CD1194" s="11"/>
      <c r="CI1194" s="11"/>
      <c r="CJ1194" s="11"/>
      <c r="CK1194" s="11"/>
      <c r="CL1194" s="11"/>
      <c r="CM1194" s="11"/>
      <c r="CN1194" s="11"/>
      <c r="CO1194" s="11"/>
      <c r="CP1194" s="11"/>
      <c r="CQ1194" s="11"/>
      <c r="CR1194" s="11"/>
      <c r="CS1194" s="11"/>
      <c r="CT1194" s="11"/>
      <c r="CU1194" s="11"/>
      <c r="CV1194" s="11"/>
      <c r="CW1194" s="11"/>
      <c r="CX1194" s="11"/>
      <c r="CY1194" s="11"/>
      <c r="CZ1194" s="11"/>
      <c r="DA1194" s="11"/>
      <c r="DB1194" s="11"/>
      <c r="DC1194" s="11"/>
      <c r="DD1194" s="11"/>
      <c r="DE1194" s="11"/>
      <c r="DF1194" s="11"/>
      <c r="DG1194" s="11"/>
      <c r="DH1194" s="11"/>
      <c r="DI1194" s="11"/>
      <c r="DJ1194" s="11"/>
      <c r="DK1194" s="11"/>
    </row>
    <row r="1195" spans="16:115" ht="15" customHeight="1" x14ac:dyDescent="0.25">
      <c r="P1195" s="11"/>
      <c r="CD1195" s="11"/>
      <c r="CI1195" s="11"/>
      <c r="CJ1195" s="11"/>
      <c r="CK1195" s="11"/>
      <c r="CL1195" s="11"/>
      <c r="CM1195" s="11"/>
      <c r="CN1195" s="11"/>
      <c r="CO1195" s="11"/>
      <c r="CP1195" s="11"/>
      <c r="CQ1195" s="11"/>
      <c r="CR1195" s="11"/>
      <c r="CS1195" s="11"/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11"/>
      <c r="DJ1195" s="11"/>
      <c r="DK1195" s="11"/>
    </row>
    <row r="1196" spans="16:115" ht="15" customHeight="1" x14ac:dyDescent="0.25">
      <c r="P1196" s="11"/>
      <c r="CD1196" s="11"/>
      <c r="CI1196" s="11"/>
      <c r="CJ1196" s="11"/>
      <c r="CK1196" s="11"/>
      <c r="CL1196" s="11"/>
      <c r="CM1196" s="11"/>
      <c r="CN1196" s="11"/>
      <c r="CO1196" s="11"/>
      <c r="CP1196" s="11"/>
      <c r="CQ1196" s="11"/>
      <c r="CR1196" s="11"/>
      <c r="CS1196" s="11"/>
      <c r="CT1196" s="11"/>
      <c r="CU1196" s="11"/>
      <c r="CV1196" s="11"/>
      <c r="CW1196" s="11"/>
      <c r="CX1196" s="11"/>
      <c r="CY1196" s="11"/>
      <c r="CZ1196" s="11"/>
      <c r="DA1196" s="11"/>
      <c r="DB1196" s="11"/>
      <c r="DC1196" s="11"/>
      <c r="DD1196" s="11"/>
      <c r="DE1196" s="11"/>
      <c r="DF1196" s="11"/>
      <c r="DG1196" s="11"/>
      <c r="DH1196" s="11"/>
      <c r="DI1196" s="11"/>
      <c r="DJ1196" s="11"/>
      <c r="DK1196" s="11"/>
    </row>
    <row r="1197" spans="16:115" ht="15" customHeight="1" x14ac:dyDescent="0.25">
      <c r="P1197" s="11"/>
      <c r="CD1197" s="11"/>
      <c r="CI1197" s="11"/>
      <c r="CJ1197" s="11"/>
      <c r="CK1197" s="11"/>
      <c r="CL1197" s="11"/>
      <c r="CM1197" s="11"/>
      <c r="CN1197" s="11"/>
      <c r="CO1197" s="11"/>
      <c r="CP1197" s="11"/>
      <c r="CQ1197" s="11"/>
      <c r="CR1197" s="11"/>
      <c r="CS1197" s="11"/>
      <c r="CT1197" s="11"/>
      <c r="CU1197" s="11"/>
      <c r="CV1197" s="11"/>
      <c r="CW1197" s="11"/>
      <c r="CX1197" s="11"/>
      <c r="CY1197" s="11"/>
      <c r="CZ1197" s="11"/>
      <c r="DA1197" s="11"/>
      <c r="DB1197" s="11"/>
      <c r="DC1197" s="11"/>
      <c r="DD1197" s="11"/>
      <c r="DE1197" s="11"/>
      <c r="DF1197" s="11"/>
      <c r="DG1197" s="11"/>
      <c r="DH1197" s="11"/>
      <c r="DI1197" s="11"/>
      <c r="DJ1197" s="11"/>
      <c r="DK1197" s="11"/>
    </row>
    <row r="1198" spans="16:115" ht="15" customHeight="1" x14ac:dyDescent="0.25">
      <c r="P1198" s="11"/>
      <c r="CD1198" s="11"/>
      <c r="CI1198" s="11"/>
      <c r="CJ1198" s="11"/>
      <c r="CK1198" s="11"/>
      <c r="CL1198" s="11"/>
      <c r="CM1198" s="11"/>
      <c r="CN1198" s="11"/>
      <c r="CO1198" s="11"/>
      <c r="CP1198" s="11"/>
      <c r="CQ1198" s="11"/>
      <c r="CR1198" s="11"/>
      <c r="CS1198" s="11"/>
      <c r="CT1198" s="11"/>
      <c r="CU1198" s="11"/>
      <c r="CV1198" s="11"/>
      <c r="CW1198" s="11"/>
      <c r="CX1198" s="11"/>
      <c r="CY1198" s="11"/>
      <c r="CZ1198" s="11"/>
      <c r="DA1198" s="11"/>
      <c r="DB1198" s="11"/>
      <c r="DC1198" s="11"/>
      <c r="DD1198" s="11"/>
      <c r="DE1198" s="11"/>
      <c r="DF1198" s="11"/>
      <c r="DG1198" s="11"/>
      <c r="DH1198" s="11"/>
      <c r="DI1198" s="11"/>
      <c r="DJ1198" s="11"/>
      <c r="DK1198" s="11"/>
    </row>
    <row r="1199" spans="16:115" ht="15" customHeight="1" x14ac:dyDescent="0.25">
      <c r="P1199" s="11"/>
      <c r="CD1199" s="11"/>
      <c r="CI1199" s="11"/>
      <c r="CJ1199" s="11"/>
      <c r="CK1199" s="11"/>
      <c r="CL1199" s="11"/>
      <c r="CM1199" s="11"/>
      <c r="CN1199" s="11"/>
      <c r="CO1199" s="11"/>
      <c r="CP1199" s="11"/>
      <c r="CQ1199" s="11"/>
      <c r="CR1199" s="11"/>
      <c r="CS1199" s="11"/>
      <c r="CT1199" s="11"/>
      <c r="CU1199" s="11"/>
      <c r="CV1199" s="11"/>
      <c r="CW1199" s="11"/>
      <c r="CX1199" s="11"/>
      <c r="CY1199" s="11"/>
      <c r="CZ1199" s="11"/>
      <c r="DA1199" s="11"/>
      <c r="DB1199" s="11"/>
      <c r="DC1199" s="11"/>
      <c r="DD1199" s="11"/>
      <c r="DE1199" s="11"/>
      <c r="DF1199" s="11"/>
      <c r="DG1199" s="11"/>
      <c r="DH1199" s="11"/>
      <c r="DI1199" s="11"/>
      <c r="DJ1199" s="11"/>
      <c r="DK1199" s="11"/>
    </row>
    <row r="1200" spans="16:115" ht="15" customHeight="1" x14ac:dyDescent="0.25">
      <c r="P1200" s="11"/>
      <c r="CD1200" s="11"/>
      <c r="CI1200" s="11"/>
      <c r="CJ1200" s="11"/>
      <c r="CK1200" s="11"/>
      <c r="CL1200" s="11"/>
      <c r="CM1200" s="11"/>
      <c r="CN1200" s="11"/>
      <c r="CO1200" s="11"/>
      <c r="CP1200" s="11"/>
      <c r="CQ1200" s="11"/>
      <c r="CR1200" s="11"/>
      <c r="CS1200" s="11"/>
      <c r="CT1200" s="11"/>
      <c r="CU1200" s="11"/>
      <c r="CV1200" s="11"/>
      <c r="CW1200" s="11"/>
      <c r="CX1200" s="11"/>
      <c r="CY1200" s="11"/>
      <c r="CZ1200" s="11"/>
      <c r="DA1200" s="11"/>
      <c r="DB1200" s="11"/>
      <c r="DC1200" s="11"/>
      <c r="DD1200" s="11"/>
      <c r="DE1200" s="11"/>
      <c r="DF1200" s="11"/>
      <c r="DG1200" s="11"/>
      <c r="DH1200" s="11"/>
      <c r="DI1200" s="11"/>
      <c r="DJ1200" s="11"/>
      <c r="DK1200" s="11"/>
    </row>
    <row r="1201" spans="16:115" ht="15" customHeight="1" x14ac:dyDescent="0.25">
      <c r="P1201" s="11"/>
      <c r="CD1201" s="11"/>
      <c r="CI1201" s="11"/>
      <c r="CJ1201" s="11"/>
      <c r="CK1201" s="11"/>
      <c r="CL1201" s="11"/>
      <c r="CM1201" s="11"/>
      <c r="CN1201" s="11"/>
      <c r="CO1201" s="11"/>
      <c r="CP1201" s="11"/>
      <c r="CQ1201" s="11"/>
      <c r="CR1201" s="11"/>
      <c r="CS1201" s="11"/>
      <c r="CT1201" s="11"/>
      <c r="CU1201" s="11"/>
      <c r="CV1201" s="11"/>
      <c r="CW1201" s="11"/>
      <c r="CX1201" s="11"/>
      <c r="CY1201" s="11"/>
      <c r="CZ1201" s="11"/>
      <c r="DA1201" s="11"/>
      <c r="DB1201" s="11"/>
      <c r="DC1201" s="11"/>
      <c r="DD1201" s="11"/>
      <c r="DE1201" s="11"/>
      <c r="DF1201" s="11"/>
      <c r="DG1201" s="11"/>
      <c r="DH1201" s="11"/>
      <c r="DI1201" s="11"/>
      <c r="DJ1201" s="11"/>
      <c r="DK1201" s="11"/>
    </row>
    <row r="1202" spans="16:115" ht="15" customHeight="1" x14ac:dyDescent="0.25">
      <c r="P1202" s="11"/>
      <c r="CD1202" s="11"/>
      <c r="CI1202" s="11"/>
      <c r="CJ1202" s="11"/>
      <c r="CK1202" s="11"/>
      <c r="CL1202" s="11"/>
      <c r="CM1202" s="11"/>
      <c r="CN1202" s="11"/>
      <c r="CO1202" s="11"/>
      <c r="CP1202" s="11"/>
      <c r="CQ1202" s="11"/>
      <c r="CR1202" s="11"/>
      <c r="CS1202" s="11"/>
      <c r="CT1202" s="11"/>
      <c r="CU1202" s="11"/>
      <c r="CV1202" s="11"/>
      <c r="CW1202" s="11"/>
      <c r="CX1202" s="11"/>
      <c r="CY1202" s="11"/>
      <c r="CZ1202" s="11"/>
      <c r="DA1202" s="11"/>
      <c r="DB1202" s="11"/>
      <c r="DC1202" s="11"/>
      <c r="DD1202" s="11"/>
      <c r="DE1202" s="11"/>
      <c r="DF1202" s="11"/>
      <c r="DG1202" s="11"/>
      <c r="DH1202" s="11"/>
      <c r="DI1202" s="11"/>
      <c r="DJ1202" s="11"/>
      <c r="DK1202" s="11"/>
    </row>
    <row r="1203" spans="16:115" ht="15" customHeight="1" x14ac:dyDescent="0.25">
      <c r="P1203" s="11"/>
      <c r="CD1203" s="11"/>
      <c r="CI1203" s="11"/>
      <c r="CJ1203" s="11"/>
      <c r="CK1203" s="11"/>
      <c r="CL1203" s="11"/>
      <c r="CM1203" s="11"/>
      <c r="CN1203" s="11"/>
      <c r="CO1203" s="11"/>
      <c r="CP1203" s="11"/>
      <c r="CQ1203" s="11"/>
      <c r="CR1203" s="11"/>
      <c r="CS1203" s="11"/>
      <c r="CT1203" s="11"/>
      <c r="CU1203" s="11"/>
      <c r="CV1203" s="11"/>
      <c r="CW1203" s="11"/>
      <c r="CX1203" s="11"/>
      <c r="CY1203" s="11"/>
      <c r="CZ1203" s="11"/>
      <c r="DA1203" s="11"/>
      <c r="DB1203" s="11"/>
      <c r="DC1203" s="11"/>
      <c r="DD1203" s="11"/>
      <c r="DE1203" s="11"/>
      <c r="DF1203" s="11"/>
      <c r="DG1203" s="11"/>
      <c r="DH1203" s="11"/>
      <c r="DI1203" s="11"/>
      <c r="DJ1203" s="11"/>
      <c r="DK1203" s="11"/>
    </row>
    <row r="1204" spans="16:115" ht="15" customHeight="1" x14ac:dyDescent="0.25">
      <c r="P1204" s="11"/>
      <c r="CD1204" s="11"/>
      <c r="CI1204" s="11"/>
      <c r="CJ1204" s="11"/>
      <c r="CK1204" s="11"/>
      <c r="CL1204" s="11"/>
      <c r="CM1204" s="11"/>
      <c r="CN1204" s="11"/>
      <c r="CO1204" s="11"/>
      <c r="CP1204" s="11"/>
      <c r="CQ1204" s="11"/>
      <c r="CR1204" s="11"/>
      <c r="CS1204" s="11"/>
      <c r="CT1204" s="11"/>
      <c r="CU1204" s="11"/>
      <c r="CV1204" s="11"/>
      <c r="CW1204" s="11"/>
      <c r="CX1204" s="11"/>
      <c r="CY1204" s="11"/>
      <c r="CZ1204" s="11"/>
      <c r="DA1204" s="11"/>
      <c r="DB1204" s="11"/>
      <c r="DC1204" s="11"/>
      <c r="DD1204" s="11"/>
      <c r="DE1204" s="11"/>
      <c r="DF1204" s="11"/>
      <c r="DG1204" s="11"/>
      <c r="DH1204" s="11"/>
      <c r="DI1204" s="11"/>
      <c r="DJ1204" s="11"/>
      <c r="DK1204" s="11"/>
    </row>
    <row r="1205" spans="16:115" ht="15" customHeight="1" x14ac:dyDescent="0.25">
      <c r="P1205" s="11"/>
      <c r="CD1205" s="11"/>
      <c r="CI1205" s="11"/>
      <c r="CJ1205" s="11"/>
      <c r="CK1205" s="11"/>
      <c r="CL1205" s="11"/>
      <c r="CM1205" s="11"/>
      <c r="CN1205" s="11"/>
      <c r="CO1205" s="11"/>
      <c r="CP1205" s="11"/>
      <c r="CQ1205" s="11"/>
      <c r="CR1205" s="11"/>
      <c r="CS1205" s="11"/>
      <c r="CT1205" s="11"/>
      <c r="CU1205" s="11"/>
      <c r="CV1205" s="11"/>
      <c r="CW1205" s="11"/>
      <c r="CX1205" s="11"/>
      <c r="CY1205" s="11"/>
      <c r="CZ1205" s="11"/>
      <c r="DA1205" s="11"/>
      <c r="DB1205" s="11"/>
      <c r="DC1205" s="11"/>
      <c r="DD1205" s="11"/>
      <c r="DE1205" s="11"/>
      <c r="DF1205" s="11"/>
      <c r="DG1205" s="11"/>
      <c r="DH1205" s="11"/>
      <c r="DI1205" s="11"/>
      <c r="DJ1205" s="11"/>
      <c r="DK1205" s="11"/>
    </row>
    <row r="1206" spans="16:115" ht="15" customHeight="1" x14ac:dyDescent="0.25">
      <c r="P1206" s="11"/>
      <c r="CD1206" s="11"/>
      <c r="CI1206" s="11"/>
      <c r="CJ1206" s="11"/>
      <c r="CK1206" s="11"/>
      <c r="CL1206" s="11"/>
      <c r="CM1206" s="11"/>
      <c r="CN1206" s="11"/>
      <c r="CO1206" s="11"/>
      <c r="CP1206" s="11"/>
      <c r="CQ1206" s="11"/>
      <c r="CR1206" s="11"/>
      <c r="CS1206" s="11"/>
      <c r="CT1206" s="11"/>
      <c r="CU1206" s="11"/>
      <c r="CV1206" s="11"/>
      <c r="CW1206" s="11"/>
      <c r="CX1206" s="11"/>
      <c r="CY1206" s="11"/>
      <c r="CZ1206" s="11"/>
      <c r="DA1206" s="11"/>
      <c r="DB1206" s="11"/>
      <c r="DC1206" s="11"/>
      <c r="DD1206" s="11"/>
      <c r="DE1206" s="11"/>
      <c r="DF1206" s="11"/>
      <c r="DG1206" s="11"/>
      <c r="DH1206" s="11"/>
      <c r="DI1206" s="11"/>
      <c r="DJ1206" s="11"/>
      <c r="DK1206" s="11"/>
    </row>
    <row r="1207" spans="16:115" ht="15" customHeight="1" x14ac:dyDescent="0.25">
      <c r="P1207" s="11"/>
      <c r="CD1207" s="11"/>
      <c r="CI1207" s="11"/>
      <c r="CJ1207" s="11"/>
      <c r="CK1207" s="11"/>
      <c r="CL1207" s="11"/>
      <c r="CM1207" s="11"/>
      <c r="CN1207" s="11"/>
      <c r="CO1207" s="11"/>
      <c r="CP1207" s="11"/>
      <c r="CQ1207" s="11"/>
      <c r="CR1207" s="11"/>
      <c r="CS1207" s="11"/>
      <c r="CT1207" s="11"/>
      <c r="CU1207" s="11"/>
      <c r="CV1207" s="11"/>
      <c r="CW1207" s="11"/>
      <c r="CX1207" s="11"/>
      <c r="CY1207" s="11"/>
      <c r="CZ1207" s="11"/>
      <c r="DA1207" s="11"/>
      <c r="DB1207" s="11"/>
      <c r="DC1207" s="11"/>
      <c r="DD1207" s="11"/>
      <c r="DE1207" s="11"/>
      <c r="DF1207" s="11"/>
      <c r="DG1207" s="11"/>
      <c r="DH1207" s="11"/>
      <c r="DI1207" s="11"/>
      <c r="DJ1207" s="11"/>
      <c r="DK1207" s="11"/>
    </row>
    <row r="1208" spans="16:115" ht="15" customHeight="1" x14ac:dyDescent="0.25">
      <c r="P1208" s="11"/>
      <c r="CD1208" s="11"/>
      <c r="CI1208" s="11"/>
      <c r="CJ1208" s="11"/>
      <c r="CK1208" s="11"/>
      <c r="CL1208" s="11"/>
      <c r="CM1208" s="11"/>
      <c r="CN1208" s="11"/>
      <c r="CO1208" s="11"/>
      <c r="CP1208" s="11"/>
      <c r="CQ1208" s="11"/>
      <c r="CR1208" s="11"/>
      <c r="CS1208" s="11"/>
      <c r="CT1208" s="11"/>
      <c r="CU1208" s="11"/>
      <c r="CV1208" s="11"/>
      <c r="CW1208" s="11"/>
      <c r="CX1208" s="11"/>
      <c r="CY1208" s="11"/>
      <c r="CZ1208" s="11"/>
      <c r="DA1208" s="11"/>
      <c r="DB1208" s="11"/>
      <c r="DC1208" s="11"/>
      <c r="DD1208" s="11"/>
      <c r="DE1208" s="11"/>
      <c r="DF1208" s="11"/>
      <c r="DG1208" s="11"/>
      <c r="DH1208" s="11"/>
      <c r="DI1208" s="11"/>
      <c r="DJ1208" s="11"/>
      <c r="DK1208" s="11"/>
    </row>
    <row r="1209" spans="16:115" ht="15" customHeight="1" x14ac:dyDescent="0.25">
      <c r="P1209" s="11"/>
      <c r="CD1209" s="11"/>
      <c r="CI1209" s="11"/>
      <c r="CJ1209" s="11"/>
      <c r="CK1209" s="11"/>
      <c r="CL1209" s="11"/>
      <c r="CM1209" s="11"/>
      <c r="CN1209" s="11"/>
      <c r="CO1209" s="11"/>
      <c r="CP1209" s="11"/>
      <c r="CQ1209" s="11"/>
      <c r="CR1209" s="11"/>
      <c r="CS1209" s="11"/>
      <c r="CT1209" s="11"/>
      <c r="CU1209" s="11"/>
      <c r="CV1209" s="11"/>
      <c r="CW1209" s="11"/>
      <c r="CX1209" s="11"/>
      <c r="CY1209" s="11"/>
      <c r="CZ1209" s="11"/>
      <c r="DA1209" s="11"/>
      <c r="DB1209" s="11"/>
      <c r="DC1209" s="11"/>
      <c r="DD1209" s="11"/>
      <c r="DE1209" s="11"/>
      <c r="DF1209" s="11"/>
      <c r="DG1209" s="11"/>
      <c r="DH1209" s="11"/>
      <c r="DI1209" s="11"/>
      <c r="DJ1209" s="11"/>
      <c r="DK1209" s="11"/>
    </row>
    <row r="1210" spans="16:115" ht="15" customHeight="1" x14ac:dyDescent="0.25">
      <c r="P1210" s="11"/>
      <c r="CD1210" s="11"/>
      <c r="CI1210" s="11"/>
      <c r="CJ1210" s="11"/>
      <c r="CK1210" s="11"/>
      <c r="CL1210" s="11"/>
      <c r="CM1210" s="11"/>
      <c r="CN1210" s="11"/>
      <c r="CO1210" s="11"/>
      <c r="CP1210" s="11"/>
      <c r="CQ1210" s="11"/>
      <c r="CR1210" s="11"/>
      <c r="CS1210" s="11"/>
      <c r="CT1210" s="11"/>
      <c r="CU1210" s="11"/>
      <c r="CV1210" s="11"/>
      <c r="CW1210" s="11"/>
      <c r="CX1210" s="11"/>
      <c r="CY1210" s="11"/>
      <c r="CZ1210" s="11"/>
      <c r="DA1210" s="11"/>
      <c r="DB1210" s="11"/>
      <c r="DC1210" s="11"/>
      <c r="DD1210" s="11"/>
      <c r="DE1210" s="11"/>
      <c r="DF1210" s="11"/>
      <c r="DG1210" s="11"/>
      <c r="DH1210" s="11"/>
      <c r="DI1210" s="11"/>
      <c r="DJ1210" s="11"/>
      <c r="DK1210" s="11"/>
    </row>
    <row r="1211" spans="16:115" ht="15" customHeight="1" x14ac:dyDescent="0.25">
      <c r="P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11"/>
      <c r="CS1211" s="11"/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1"/>
      <c r="DJ1211" s="11"/>
      <c r="DK1211" s="11"/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Menu</vt:lpstr>
      <vt:lpstr>Bills</vt:lpstr>
      <vt:lpstr>Calendar</vt:lpstr>
      <vt:lpstr>Dashboard</vt:lpstr>
      <vt:lpstr>Calc</vt:lpstr>
      <vt:lpstr>ToU</vt:lpstr>
      <vt:lpstr>days</vt:lpstr>
      <vt:lpstr>MainReg</vt:lpstr>
      <vt:lpstr>months</vt:lpstr>
      <vt:lpstr>Calendar!Print_Area</vt:lpstr>
      <vt:lpstr>Dashboard!Print_Area</vt:lpstr>
      <vt:lpstr>Menu!Print_Area</vt:lpstr>
      <vt:lpstr>ToU!Print_Area</vt:lpstr>
      <vt:lpstr>Bills!Print_Titles</vt:lpstr>
      <vt:lpstr>StartMonth</vt:lpstr>
      <vt:lpstr>StartYear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2024-07-31T21:33:38Z</cp:lastPrinted>
  <dcterms:created xsi:type="dcterms:W3CDTF">2018-11-13T14:01:04Z</dcterms:created>
  <dcterms:modified xsi:type="dcterms:W3CDTF">2024-08-02T13:33:30Z</dcterms:modified>
  <dc:title>Monthly Bill Organizer V1 Template</dc:title>
  <dc:subject>Monthly Bill Organizer V1</dc:subject>
  <dc:description>Monthly Bill Organizer V1 template by Master Productivity Kit — masterproductivitykit.com</dc:description>
  <cp:keywords>Master Productivity Kit, Excel template, Google Sheets template</cp:keywords>
  <cp:category>Business Template</cp:category>
</cp:coreProperties>
</file>