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225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Danuta\Desktop\Side templates\s229\"/>
    </mc:Choice>
  </mc:AlternateContent>
  <xr:revisionPtr revIDLastSave="0" documentId="13_ncr:1_{24216161-4617-4338-8BBC-8A90BDA946C7}" xr6:coauthVersionLast="47" xr6:coauthVersionMax="47" xr10:uidLastSave="{00000000-0000-0000-0000-000000000000}"/>
  <bookViews>
    <workbookView showSheetTabs="0" xWindow="-120" yWindow="-120" windowWidth="29040" windowHeight="15720" xr2:uid="{00000000-000D-0000-FFFF-FFFF00000000}"/>
  </bookViews>
  <sheets>
    <sheet name="Menu" sheetId="10" r:id="rId1"/>
    <sheet name="Input" sheetId="1" r:id="rId2"/>
    <sheet name="Dashboard" sheetId="4" r:id="rId3"/>
    <sheet name="PrintForm" sheetId="2" r:id="rId4"/>
    <sheet name="DataBase" sheetId="6" state="hidden" r:id="rId5"/>
    <sheet name="PrnDB" sheetId="9" state="hidden" r:id="rId6"/>
  </sheets>
  <definedNames>
    <definedName name="_Dashboard">Dashboard!$B$6:$R$59</definedName>
    <definedName name="_Exemptions" localSheetId="4">DataBase!$AE$3:$AE$21</definedName>
    <definedName name="CashFlow1">Input!$P$19</definedName>
    <definedName name="CashFlow1H">Input!$C$6</definedName>
    <definedName name="CashFlow1N">Input!$C$12</definedName>
    <definedName name="CashFlow1P">Input!$C$7</definedName>
    <definedName name="CashFlow2">Input!$P$37</definedName>
    <definedName name="CashFlow2H">Input!$C$21</definedName>
    <definedName name="CashFlow2N">Input!$C$30</definedName>
    <definedName name="CashFlow2P">Input!$C$22</definedName>
    <definedName name="CashFlow3">Input!$P$53</definedName>
    <definedName name="CashFlow3H">Input!$C$39</definedName>
    <definedName name="CashFlow3N">Input!$C$46</definedName>
    <definedName name="CashFlow3P">Input!$C$40</definedName>
    <definedName name="CF1Items">OFFSET(DataBase!$P$3,,,COUNTIF(DataBase!$P$3:$P$152,"&lt;&gt;0"))</definedName>
    <definedName name="CF1Values">OFFSET(DataBase!$Q$3,,,COUNTIF(DataBase!$P$3:$P$152,"&lt;&gt;0"))</definedName>
    <definedName name="CF2Items">OFFSET(DataBase!$U$3,,,COUNTIF(DataBase!$U$3:$U$152,"&lt;&gt;0"))</definedName>
    <definedName name="CF2Values">OFFSET(DataBase!$V$3,,,COUNTIF(DataBase!$U$3:$U$152,"&lt;&gt;0"))</definedName>
    <definedName name="CF3Items">OFFSET(DataBase!$Z$3,,,COUNTIF(DataBase!$Z$3:$Z$152,"&lt;&gt;0"))</definedName>
    <definedName name="CF3Values">OFFSET(DataBase!$AA$3,,,COUNTIF(DataBase!$Z$3:$Z$152,"&lt;&gt;0"))</definedName>
    <definedName name="FinancingInput">Input!$C$39:$P$54</definedName>
    <definedName name="Input">Input!$B$6:$Q$58</definedName>
    <definedName name="InvestmentsInput">Input!$C$21:$P$38</definedName>
    <definedName name="OperationsInput">Input!$C$6:$P$20</definedName>
    <definedName name="_xlnm.Print_Area" localSheetId="2">Dashboard!$B$2:$R$59</definedName>
    <definedName name="_xlnm.Print_Area" localSheetId="1">Input!$B$6:$Q$58</definedName>
    <definedName name="_xlnm.Print_Area" localSheetId="0">Menu!$B$2:$I$28</definedName>
    <definedName name="_xlnm.Print_Area" localSheetId="3">OFFSET(PrintForm!$B$6,0,0,COUNTIF(PrnDB!$N$3:$N$453,TRUE)+4,5)</definedName>
    <definedName name="_xlnm.Print_Titles" localSheetId="3">PrintForm!$7:$7</definedName>
    <definedName name="PrnArea">PrintForm!$A$6:$F$44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18" i="1" l="1"/>
  <c r="F18" i="1"/>
  <c r="G18" i="1"/>
  <c r="H18" i="1"/>
  <c r="I18" i="1"/>
  <c r="J18" i="1"/>
  <c r="K18" i="1"/>
  <c r="L18" i="1"/>
  <c r="M18" i="1"/>
  <c r="N18" i="1"/>
  <c r="O18" i="1"/>
  <c r="D18" i="1"/>
  <c r="L4" i="6" l="1"/>
  <c r="L5" i="6"/>
  <c r="L6" i="6"/>
  <c r="L7" i="6"/>
  <c r="L8" i="6"/>
  <c r="L9" i="6"/>
  <c r="L10" i="6"/>
  <c r="L11" i="6"/>
  <c r="L12" i="6"/>
  <c r="L13" i="6"/>
  <c r="L14" i="6"/>
  <c r="L15" i="6"/>
  <c r="L16" i="6"/>
  <c r="L17" i="6"/>
  <c r="L18" i="6"/>
  <c r="L19" i="6"/>
  <c r="L20" i="6"/>
  <c r="L21" i="6"/>
  <c r="L22" i="6"/>
  <c r="L23" i="6"/>
  <c r="L24" i="6"/>
  <c r="L25" i="6"/>
  <c r="L26" i="6"/>
  <c r="L27" i="6"/>
  <c r="L28" i="6"/>
  <c r="L29" i="6"/>
  <c r="L30" i="6"/>
  <c r="L31" i="6"/>
  <c r="L32" i="6"/>
  <c r="L33" i="6"/>
  <c r="L34" i="6"/>
  <c r="L35" i="6"/>
  <c r="L36" i="6"/>
  <c r="L37" i="6"/>
  <c r="L38" i="6"/>
  <c r="L39" i="6"/>
  <c r="L40" i="6"/>
  <c r="L41" i="6"/>
  <c r="L42" i="6"/>
  <c r="L43" i="6"/>
  <c r="L44" i="6"/>
  <c r="L45" i="6"/>
  <c r="L46" i="6"/>
  <c r="L47" i="6"/>
  <c r="L48" i="6"/>
  <c r="L49" i="6"/>
  <c r="L50" i="6"/>
  <c r="L51" i="6"/>
  <c r="L52" i="6"/>
  <c r="L53" i="6"/>
  <c r="L54" i="6"/>
  <c r="L55" i="6"/>
  <c r="L56" i="6"/>
  <c r="L57" i="6"/>
  <c r="L58" i="6"/>
  <c r="L59" i="6"/>
  <c r="L60" i="6"/>
  <c r="L61" i="6"/>
  <c r="L62" i="6"/>
  <c r="L63" i="6"/>
  <c r="L64" i="6"/>
  <c r="L65" i="6"/>
  <c r="L66" i="6"/>
  <c r="L67" i="6"/>
  <c r="L68" i="6"/>
  <c r="L69" i="6"/>
  <c r="L70" i="6"/>
  <c r="L71" i="6"/>
  <c r="L72" i="6"/>
  <c r="L73" i="6"/>
  <c r="L74" i="6"/>
  <c r="L75" i="6"/>
  <c r="L76" i="6"/>
  <c r="L77" i="6"/>
  <c r="L78" i="6"/>
  <c r="L79" i="6"/>
  <c r="L80" i="6"/>
  <c r="L81" i="6"/>
  <c r="L82" i="6"/>
  <c r="L83" i="6"/>
  <c r="L84" i="6"/>
  <c r="L85" i="6"/>
  <c r="L86" i="6"/>
  <c r="L87" i="6"/>
  <c r="L88" i="6"/>
  <c r="L89" i="6"/>
  <c r="L90" i="6"/>
  <c r="L91" i="6"/>
  <c r="L92" i="6"/>
  <c r="L93" i="6"/>
  <c r="L94" i="6"/>
  <c r="L95" i="6"/>
  <c r="L96" i="6"/>
  <c r="L97" i="6"/>
  <c r="L98" i="6"/>
  <c r="L99" i="6"/>
  <c r="L100" i="6"/>
  <c r="L101" i="6"/>
  <c r="L102" i="6"/>
  <c r="L103" i="6"/>
  <c r="L104" i="6"/>
  <c r="L105" i="6"/>
  <c r="L106" i="6"/>
  <c r="L107" i="6"/>
  <c r="L108" i="6"/>
  <c r="L109" i="6"/>
  <c r="L110" i="6"/>
  <c r="L111" i="6"/>
  <c r="L112" i="6"/>
  <c r="L113" i="6"/>
  <c r="L114" i="6"/>
  <c r="L115" i="6"/>
  <c r="L116" i="6"/>
  <c r="L117" i="6"/>
  <c r="L118" i="6"/>
  <c r="L119" i="6"/>
  <c r="L120" i="6"/>
  <c r="L121" i="6"/>
  <c r="L122" i="6"/>
  <c r="L123" i="6"/>
  <c r="L124" i="6"/>
  <c r="L125" i="6"/>
  <c r="L126" i="6"/>
  <c r="L127" i="6"/>
  <c r="L128" i="6"/>
  <c r="L129" i="6"/>
  <c r="L130" i="6"/>
  <c r="L131" i="6"/>
  <c r="L132" i="6"/>
  <c r="L133" i="6"/>
  <c r="L134" i="6"/>
  <c r="L135" i="6"/>
  <c r="L136" i="6"/>
  <c r="L137" i="6"/>
  <c r="L138" i="6"/>
  <c r="L139" i="6"/>
  <c r="L140" i="6"/>
  <c r="L141" i="6"/>
  <c r="L142" i="6"/>
  <c r="L143" i="6"/>
  <c r="L144" i="6"/>
  <c r="L145" i="6"/>
  <c r="L146" i="6"/>
  <c r="L147" i="6"/>
  <c r="L148" i="6"/>
  <c r="L149" i="6"/>
  <c r="L150" i="6"/>
  <c r="L151" i="6"/>
  <c r="L152" i="6"/>
  <c r="L3" i="6"/>
  <c r="H4" i="6"/>
  <c r="H5" i="6"/>
  <c r="H6" i="6"/>
  <c r="H7" i="6"/>
  <c r="H8" i="6"/>
  <c r="H9" i="6"/>
  <c r="H10" i="6"/>
  <c r="H11" i="6"/>
  <c r="H12" i="6"/>
  <c r="H13" i="6"/>
  <c r="H14" i="6"/>
  <c r="H15" i="6"/>
  <c r="H16" i="6"/>
  <c r="H17" i="6"/>
  <c r="H18" i="6"/>
  <c r="H19" i="6"/>
  <c r="H20" i="6"/>
  <c r="H21" i="6"/>
  <c r="H22" i="6"/>
  <c r="H23" i="6"/>
  <c r="H24" i="6"/>
  <c r="H25" i="6"/>
  <c r="H26" i="6"/>
  <c r="H27" i="6"/>
  <c r="H28" i="6"/>
  <c r="H29" i="6"/>
  <c r="H30" i="6"/>
  <c r="H31" i="6"/>
  <c r="H32" i="6"/>
  <c r="H33" i="6"/>
  <c r="H34" i="6"/>
  <c r="H35" i="6"/>
  <c r="H36" i="6"/>
  <c r="H37" i="6"/>
  <c r="H38" i="6"/>
  <c r="H39" i="6"/>
  <c r="H40" i="6"/>
  <c r="H41" i="6"/>
  <c r="H42" i="6"/>
  <c r="H43" i="6"/>
  <c r="H44" i="6"/>
  <c r="H45" i="6"/>
  <c r="H46" i="6"/>
  <c r="H47" i="6"/>
  <c r="H48" i="6"/>
  <c r="H49" i="6"/>
  <c r="H50" i="6"/>
  <c r="H51" i="6"/>
  <c r="H52" i="6"/>
  <c r="H53" i="6"/>
  <c r="H54" i="6"/>
  <c r="H55" i="6"/>
  <c r="H56" i="6"/>
  <c r="H57" i="6"/>
  <c r="H58" i="6"/>
  <c r="H59" i="6"/>
  <c r="H60" i="6"/>
  <c r="H61" i="6"/>
  <c r="H62" i="6"/>
  <c r="H63" i="6"/>
  <c r="H64" i="6"/>
  <c r="H65" i="6"/>
  <c r="H66" i="6"/>
  <c r="H67" i="6"/>
  <c r="H68" i="6"/>
  <c r="H69" i="6"/>
  <c r="H70" i="6"/>
  <c r="H71" i="6"/>
  <c r="H72" i="6"/>
  <c r="H73" i="6"/>
  <c r="H74" i="6"/>
  <c r="H75" i="6"/>
  <c r="H76" i="6"/>
  <c r="H77" i="6"/>
  <c r="H78" i="6"/>
  <c r="H79" i="6"/>
  <c r="H80" i="6"/>
  <c r="H81" i="6"/>
  <c r="H82" i="6"/>
  <c r="H83" i="6"/>
  <c r="H84" i="6"/>
  <c r="H85" i="6"/>
  <c r="H86" i="6"/>
  <c r="H87" i="6"/>
  <c r="H88" i="6"/>
  <c r="H89" i="6"/>
  <c r="H90" i="6"/>
  <c r="H91" i="6"/>
  <c r="H92" i="6"/>
  <c r="H93" i="6"/>
  <c r="H94" i="6"/>
  <c r="H95" i="6"/>
  <c r="H96" i="6"/>
  <c r="H97" i="6"/>
  <c r="H98" i="6"/>
  <c r="H99" i="6"/>
  <c r="H100" i="6"/>
  <c r="H101" i="6"/>
  <c r="H102" i="6"/>
  <c r="H103" i="6"/>
  <c r="H104" i="6"/>
  <c r="H105" i="6"/>
  <c r="H106" i="6"/>
  <c r="H107" i="6"/>
  <c r="H108" i="6"/>
  <c r="H109" i="6"/>
  <c r="H110" i="6"/>
  <c r="H111" i="6"/>
  <c r="H112" i="6"/>
  <c r="H113" i="6"/>
  <c r="H114" i="6"/>
  <c r="H115" i="6"/>
  <c r="H116" i="6"/>
  <c r="H117" i="6"/>
  <c r="H118" i="6"/>
  <c r="H119" i="6"/>
  <c r="H120" i="6"/>
  <c r="H121" i="6"/>
  <c r="H122" i="6"/>
  <c r="H123" i="6"/>
  <c r="H124" i="6"/>
  <c r="H125" i="6"/>
  <c r="H126" i="6"/>
  <c r="H127" i="6"/>
  <c r="H128" i="6"/>
  <c r="H129" i="6"/>
  <c r="H130" i="6"/>
  <c r="H131" i="6"/>
  <c r="H132" i="6"/>
  <c r="H133" i="6"/>
  <c r="H134" i="6"/>
  <c r="H135" i="6"/>
  <c r="H136" i="6"/>
  <c r="H137" i="6"/>
  <c r="H138" i="6"/>
  <c r="H139" i="6"/>
  <c r="H140" i="6"/>
  <c r="H141" i="6"/>
  <c r="H142" i="6"/>
  <c r="H143" i="6"/>
  <c r="H144" i="6"/>
  <c r="H145" i="6"/>
  <c r="H146" i="6"/>
  <c r="H147" i="6"/>
  <c r="H148" i="6"/>
  <c r="H149" i="6"/>
  <c r="H150" i="6"/>
  <c r="H151" i="6"/>
  <c r="H152" i="6"/>
  <c r="H3" i="6"/>
  <c r="F3" i="6"/>
  <c r="E3" i="6" s="1"/>
  <c r="D4" i="6"/>
  <c r="D5" i="6"/>
  <c r="D6" i="6"/>
  <c r="D7" i="6"/>
  <c r="D8" i="6"/>
  <c r="D9" i="6"/>
  <c r="D10" i="6"/>
  <c r="D11" i="6"/>
  <c r="D12" i="6"/>
  <c r="D13" i="6"/>
  <c r="D14" i="6"/>
  <c r="D15" i="6"/>
  <c r="D16" i="6"/>
  <c r="D17" i="6"/>
  <c r="D18" i="6"/>
  <c r="D19" i="6"/>
  <c r="D20" i="6"/>
  <c r="D21" i="6"/>
  <c r="D22" i="6"/>
  <c r="D23" i="6"/>
  <c r="D24" i="6"/>
  <c r="D25" i="6"/>
  <c r="D26" i="6"/>
  <c r="D27" i="6"/>
  <c r="D28" i="6"/>
  <c r="D29" i="6"/>
  <c r="D30" i="6"/>
  <c r="D31" i="6"/>
  <c r="D32" i="6"/>
  <c r="D33" i="6"/>
  <c r="D34" i="6"/>
  <c r="D35" i="6"/>
  <c r="D36" i="6"/>
  <c r="D37" i="6"/>
  <c r="D38" i="6"/>
  <c r="D39" i="6"/>
  <c r="D40" i="6"/>
  <c r="D41" i="6"/>
  <c r="D42" i="6"/>
  <c r="D43" i="6"/>
  <c r="D44" i="6"/>
  <c r="D45" i="6"/>
  <c r="D46" i="6"/>
  <c r="D47" i="6"/>
  <c r="D48" i="6"/>
  <c r="D49" i="6"/>
  <c r="D50" i="6"/>
  <c r="D51" i="6"/>
  <c r="D52" i="6"/>
  <c r="D53" i="6"/>
  <c r="D54" i="6"/>
  <c r="D55" i="6"/>
  <c r="D56" i="6"/>
  <c r="D57" i="6"/>
  <c r="D58" i="6"/>
  <c r="D59" i="6"/>
  <c r="D60" i="6"/>
  <c r="D61" i="6"/>
  <c r="D62" i="6"/>
  <c r="D63" i="6"/>
  <c r="D64" i="6"/>
  <c r="D65" i="6"/>
  <c r="D66" i="6"/>
  <c r="D67" i="6"/>
  <c r="D68" i="6"/>
  <c r="D69" i="6"/>
  <c r="D70" i="6"/>
  <c r="D71" i="6"/>
  <c r="D72" i="6"/>
  <c r="D73" i="6"/>
  <c r="D74" i="6"/>
  <c r="D75" i="6"/>
  <c r="D76" i="6"/>
  <c r="D77" i="6"/>
  <c r="D78" i="6"/>
  <c r="D79" i="6"/>
  <c r="D80" i="6"/>
  <c r="D81" i="6"/>
  <c r="D82" i="6"/>
  <c r="D83" i="6"/>
  <c r="D84" i="6"/>
  <c r="D85" i="6"/>
  <c r="D86" i="6"/>
  <c r="D87" i="6"/>
  <c r="D88" i="6"/>
  <c r="D89" i="6"/>
  <c r="D90" i="6"/>
  <c r="D91" i="6"/>
  <c r="D92" i="6"/>
  <c r="D93" i="6"/>
  <c r="D94" i="6"/>
  <c r="D95" i="6"/>
  <c r="D96" i="6"/>
  <c r="D97" i="6"/>
  <c r="D98" i="6"/>
  <c r="D99" i="6"/>
  <c r="D100" i="6"/>
  <c r="D101" i="6"/>
  <c r="D102" i="6"/>
  <c r="D103" i="6"/>
  <c r="D104" i="6"/>
  <c r="D105" i="6"/>
  <c r="D106" i="6"/>
  <c r="D107" i="6"/>
  <c r="D108" i="6"/>
  <c r="D109" i="6"/>
  <c r="D110" i="6"/>
  <c r="D111" i="6"/>
  <c r="D112" i="6"/>
  <c r="D113" i="6"/>
  <c r="D114" i="6"/>
  <c r="D115" i="6"/>
  <c r="D116" i="6"/>
  <c r="D117" i="6"/>
  <c r="D118" i="6"/>
  <c r="D119" i="6"/>
  <c r="D120" i="6"/>
  <c r="D121" i="6"/>
  <c r="D122" i="6"/>
  <c r="D123" i="6"/>
  <c r="D124" i="6"/>
  <c r="D125" i="6"/>
  <c r="D126" i="6"/>
  <c r="D127" i="6"/>
  <c r="D128" i="6"/>
  <c r="D129" i="6"/>
  <c r="D130" i="6"/>
  <c r="D131" i="6"/>
  <c r="D132" i="6"/>
  <c r="D133" i="6"/>
  <c r="D134" i="6"/>
  <c r="D135" i="6"/>
  <c r="D136" i="6"/>
  <c r="D137" i="6"/>
  <c r="D138" i="6"/>
  <c r="D139" i="6"/>
  <c r="D140" i="6"/>
  <c r="D141" i="6"/>
  <c r="D142" i="6"/>
  <c r="D143" i="6"/>
  <c r="D144" i="6"/>
  <c r="D145" i="6"/>
  <c r="D146" i="6"/>
  <c r="D147" i="6"/>
  <c r="D148" i="6"/>
  <c r="D149" i="6"/>
  <c r="D150" i="6"/>
  <c r="D151" i="6"/>
  <c r="D152" i="6"/>
  <c r="D3" i="6"/>
  <c r="B3" i="9" l="1"/>
  <c r="B4" i="9"/>
  <c r="D4" i="9" s="1"/>
  <c r="B5" i="9"/>
  <c r="D5" i="9" s="1"/>
  <c r="B6" i="9"/>
  <c r="D6" i="9" s="1"/>
  <c r="B7" i="9"/>
  <c r="D7" i="9" s="1"/>
  <c r="B8" i="9"/>
  <c r="D8" i="9" s="1"/>
  <c r="B9" i="9"/>
  <c r="B10" i="9"/>
  <c r="D10" i="9" s="1"/>
  <c r="B11" i="9"/>
  <c r="D11" i="9" s="1"/>
  <c r="B12" i="9"/>
  <c r="D12" i="9" s="1"/>
  <c r="B13" i="9"/>
  <c r="D13" i="9" s="1"/>
  <c r="B14" i="9"/>
  <c r="D14" i="9" s="1"/>
  <c r="B15" i="9"/>
  <c r="D15" i="9" s="1"/>
  <c r="B16" i="9"/>
  <c r="D16" i="9" s="1"/>
  <c r="B17" i="9"/>
  <c r="D17" i="9" s="1"/>
  <c r="B18" i="9"/>
  <c r="D18" i="9" s="1"/>
  <c r="B19" i="9"/>
  <c r="B20" i="9"/>
  <c r="B21" i="9"/>
  <c r="B22" i="9"/>
  <c r="B23" i="9"/>
  <c r="B24" i="9"/>
  <c r="D24" i="9" s="1"/>
  <c r="B25" i="9"/>
  <c r="D25" i="9" s="1"/>
  <c r="B26" i="9"/>
  <c r="D26" i="9" s="1"/>
  <c r="B27" i="9"/>
  <c r="D27" i="9" s="1"/>
  <c r="B28" i="9"/>
  <c r="B29" i="9"/>
  <c r="B30" i="9"/>
  <c r="B31" i="9"/>
  <c r="B32" i="9"/>
  <c r="D32" i="9" s="1"/>
  <c r="B33" i="9"/>
  <c r="B34" i="9"/>
  <c r="D34" i="9" s="1"/>
  <c r="B35" i="9"/>
  <c r="D35" i="9" s="1"/>
  <c r="B36" i="9"/>
  <c r="B37" i="9"/>
  <c r="B38" i="9"/>
  <c r="B39" i="9"/>
  <c r="B40" i="9"/>
  <c r="D40" i="9" s="1"/>
  <c r="B41" i="9"/>
  <c r="B42" i="9"/>
  <c r="D42" i="9" s="1"/>
  <c r="B43" i="9"/>
  <c r="D43" i="9" s="1"/>
  <c r="B44" i="9"/>
  <c r="B45" i="9"/>
  <c r="B46" i="9"/>
  <c r="B47" i="9"/>
  <c r="B48" i="9"/>
  <c r="D48" i="9" s="1"/>
  <c r="B49" i="9"/>
  <c r="B50" i="9"/>
  <c r="D50" i="9" s="1"/>
  <c r="B51" i="9"/>
  <c r="D51" i="9" s="1"/>
  <c r="B52" i="9"/>
  <c r="B53" i="9"/>
  <c r="B54" i="9"/>
  <c r="B55" i="9"/>
  <c r="B56" i="9"/>
  <c r="D56" i="9" s="1"/>
  <c r="B57" i="9"/>
  <c r="B58" i="9"/>
  <c r="D58" i="9" s="1"/>
  <c r="B59" i="9"/>
  <c r="D59" i="9" s="1"/>
  <c r="B60" i="9"/>
  <c r="B61" i="9"/>
  <c r="B62" i="9"/>
  <c r="B63" i="9"/>
  <c r="B64" i="9"/>
  <c r="D64" i="9" s="1"/>
  <c r="B65" i="9"/>
  <c r="B66" i="9"/>
  <c r="D66" i="9" s="1"/>
  <c r="B67" i="9"/>
  <c r="D67" i="9" s="1"/>
  <c r="B68" i="9"/>
  <c r="B69" i="9"/>
  <c r="B70" i="9"/>
  <c r="B71" i="9"/>
  <c r="B72" i="9"/>
  <c r="D72" i="9" s="1"/>
  <c r="B73" i="9"/>
  <c r="D73" i="9" s="1"/>
  <c r="B74" i="9"/>
  <c r="D74" i="9" s="1"/>
  <c r="B75" i="9"/>
  <c r="D75" i="9" s="1"/>
  <c r="B76" i="9"/>
  <c r="B77" i="9"/>
  <c r="B78" i="9"/>
  <c r="B79" i="9"/>
  <c r="B80" i="9"/>
  <c r="D80" i="9" s="1"/>
  <c r="B81" i="9"/>
  <c r="D81" i="9" s="1"/>
  <c r="B82" i="9"/>
  <c r="D82" i="9" s="1"/>
  <c r="B83" i="9"/>
  <c r="D83" i="9" s="1"/>
  <c r="B84" i="9"/>
  <c r="B85" i="9"/>
  <c r="B86" i="9"/>
  <c r="B87" i="9"/>
  <c r="B88" i="9"/>
  <c r="D88" i="9" s="1"/>
  <c r="B89" i="9"/>
  <c r="D89" i="9" s="1"/>
  <c r="B90" i="9"/>
  <c r="D90" i="9" s="1"/>
  <c r="B91" i="9"/>
  <c r="D91" i="9" s="1"/>
  <c r="B92" i="9"/>
  <c r="B93" i="9"/>
  <c r="B94" i="9"/>
  <c r="B95" i="9"/>
  <c r="B96" i="9"/>
  <c r="D96" i="9" s="1"/>
  <c r="B97" i="9"/>
  <c r="B98" i="9"/>
  <c r="D98" i="9" s="1"/>
  <c r="B99" i="9"/>
  <c r="D99" i="9" s="1"/>
  <c r="B100" i="9"/>
  <c r="B101" i="9"/>
  <c r="B102" i="9"/>
  <c r="B103" i="9"/>
  <c r="B104" i="9"/>
  <c r="D104" i="9" s="1"/>
  <c r="B105" i="9"/>
  <c r="B106" i="9"/>
  <c r="D106" i="9" s="1"/>
  <c r="B107" i="9"/>
  <c r="D107" i="9" s="1"/>
  <c r="B108" i="9"/>
  <c r="B109" i="9"/>
  <c r="B110" i="9"/>
  <c r="B111" i="9"/>
  <c r="B112" i="9"/>
  <c r="D112" i="9" s="1"/>
  <c r="B113" i="9"/>
  <c r="B114" i="9"/>
  <c r="D114" i="9" s="1"/>
  <c r="B115" i="9"/>
  <c r="D115" i="9" s="1"/>
  <c r="B116" i="9"/>
  <c r="B117" i="9"/>
  <c r="B118" i="9"/>
  <c r="B119" i="9"/>
  <c r="B120" i="9"/>
  <c r="D120" i="9" s="1"/>
  <c r="B121" i="9"/>
  <c r="B122" i="9"/>
  <c r="D122" i="9" s="1"/>
  <c r="B123" i="9"/>
  <c r="D123" i="9" s="1"/>
  <c r="B124" i="9"/>
  <c r="B125" i="9"/>
  <c r="B126" i="9"/>
  <c r="B127" i="9"/>
  <c r="B128" i="9"/>
  <c r="D128" i="9" s="1"/>
  <c r="B129" i="9"/>
  <c r="B130" i="9"/>
  <c r="D130" i="9" s="1"/>
  <c r="B131" i="9"/>
  <c r="D131" i="9" s="1"/>
  <c r="B132" i="9"/>
  <c r="B133" i="9"/>
  <c r="B134" i="9"/>
  <c r="B135" i="9"/>
  <c r="B136" i="9"/>
  <c r="D136" i="9" s="1"/>
  <c r="B137" i="9"/>
  <c r="D137" i="9" s="1"/>
  <c r="B138" i="9"/>
  <c r="D138" i="9" s="1"/>
  <c r="B139" i="9"/>
  <c r="D139" i="9" s="1"/>
  <c r="B140" i="9"/>
  <c r="B141" i="9"/>
  <c r="B142" i="9"/>
  <c r="B143" i="9"/>
  <c r="B144" i="9"/>
  <c r="D144" i="9" s="1"/>
  <c r="B145" i="9"/>
  <c r="D145" i="9" s="1"/>
  <c r="B146" i="9"/>
  <c r="D146" i="9" s="1"/>
  <c r="B147" i="9"/>
  <c r="D147" i="9" s="1"/>
  <c r="B148" i="9"/>
  <c r="B149" i="9"/>
  <c r="B150" i="9"/>
  <c r="B151" i="9"/>
  <c r="B152" i="9"/>
  <c r="D152" i="9" s="1"/>
  <c r="B153" i="9"/>
  <c r="B154" i="9"/>
  <c r="D154" i="9" s="1"/>
  <c r="B155" i="9"/>
  <c r="D155" i="9" s="1"/>
  <c r="B156" i="9"/>
  <c r="D156" i="9" s="1"/>
  <c r="B157" i="9"/>
  <c r="D157" i="9" s="1"/>
  <c r="B158" i="9"/>
  <c r="D158" i="9" s="1"/>
  <c r="B159" i="9"/>
  <c r="D159" i="9" s="1"/>
  <c r="B160" i="9"/>
  <c r="D160" i="9" s="1"/>
  <c r="B161" i="9"/>
  <c r="D161" i="9" s="1"/>
  <c r="B162" i="9"/>
  <c r="D162" i="9" s="1"/>
  <c r="B163" i="9"/>
  <c r="D163" i="9" s="1"/>
  <c r="B164" i="9"/>
  <c r="D164" i="9" s="1"/>
  <c r="B165" i="9"/>
  <c r="D165" i="9" s="1"/>
  <c r="B166" i="9"/>
  <c r="B167" i="9"/>
  <c r="D167" i="9" s="1"/>
  <c r="B168" i="9"/>
  <c r="D168" i="9" s="1"/>
  <c r="B169" i="9"/>
  <c r="D169" i="9" s="1"/>
  <c r="B170" i="9"/>
  <c r="D170" i="9" s="1"/>
  <c r="B171" i="9"/>
  <c r="D171" i="9" s="1"/>
  <c r="B172" i="9"/>
  <c r="D172" i="9" s="1"/>
  <c r="B173" i="9"/>
  <c r="D173" i="9" s="1"/>
  <c r="B174" i="9"/>
  <c r="B175" i="9"/>
  <c r="B176" i="9"/>
  <c r="D176" i="9" s="1"/>
  <c r="B177" i="9"/>
  <c r="D177" i="9" s="1"/>
  <c r="B178" i="9"/>
  <c r="D178" i="9" s="1"/>
  <c r="B179" i="9"/>
  <c r="D179" i="9" s="1"/>
  <c r="B180" i="9"/>
  <c r="D180" i="9" s="1"/>
  <c r="B181" i="9"/>
  <c r="D181" i="9" s="1"/>
  <c r="B182" i="9"/>
  <c r="B183" i="9"/>
  <c r="B184" i="9"/>
  <c r="D184" i="9" s="1"/>
  <c r="B185" i="9"/>
  <c r="D185" i="9" s="1"/>
  <c r="B186" i="9"/>
  <c r="D186" i="9" s="1"/>
  <c r="B187" i="9"/>
  <c r="D187" i="9" s="1"/>
  <c r="B188" i="9"/>
  <c r="D188" i="9" s="1"/>
  <c r="B189" i="9"/>
  <c r="D189" i="9" s="1"/>
  <c r="B190" i="9"/>
  <c r="B191" i="9"/>
  <c r="B192" i="9"/>
  <c r="D192" i="9" s="1"/>
  <c r="B193" i="9"/>
  <c r="D193" i="9" s="1"/>
  <c r="B194" i="9"/>
  <c r="D194" i="9" s="1"/>
  <c r="B195" i="9"/>
  <c r="D195" i="9" s="1"/>
  <c r="B196" i="9"/>
  <c r="D196" i="9" s="1"/>
  <c r="B197" i="9"/>
  <c r="D197" i="9" s="1"/>
  <c r="B198" i="9"/>
  <c r="D198" i="9" s="1"/>
  <c r="B199" i="9"/>
  <c r="D199" i="9" s="1"/>
  <c r="B200" i="9"/>
  <c r="D200" i="9" s="1"/>
  <c r="B201" i="9"/>
  <c r="D201" i="9" s="1"/>
  <c r="B202" i="9"/>
  <c r="D202" i="9" s="1"/>
  <c r="B203" i="9"/>
  <c r="D203" i="9" s="1"/>
  <c r="B204" i="9"/>
  <c r="D204" i="9" s="1"/>
  <c r="B205" i="9"/>
  <c r="D205" i="9" s="1"/>
  <c r="B206" i="9"/>
  <c r="D206" i="9" s="1"/>
  <c r="B207" i="9"/>
  <c r="D207" i="9" s="1"/>
  <c r="B208" i="9"/>
  <c r="D208" i="9" s="1"/>
  <c r="B209" i="9"/>
  <c r="D209" i="9" s="1"/>
  <c r="B210" i="9"/>
  <c r="D210" i="9" s="1"/>
  <c r="B211" i="9"/>
  <c r="D211" i="9" s="1"/>
  <c r="B212" i="9"/>
  <c r="D212" i="9" s="1"/>
  <c r="B213" i="9"/>
  <c r="D213" i="9" s="1"/>
  <c r="B214" i="9"/>
  <c r="D214" i="9" s="1"/>
  <c r="B215" i="9"/>
  <c r="D215" i="9" s="1"/>
  <c r="B216" i="9"/>
  <c r="D216" i="9" s="1"/>
  <c r="B217" i="9"/>
  <c r="D217" i="9" s="1"/>
  <c r="B218" i="9"/>
  <c r="D218" i="9" s="1"/>
  <c r="B219" i="9"/>
  <c r="D219" i="9" s="1"/>
  <c r="B220" i="9"/>
  <c r="D220" i="9" s="1"/>
  <c r="B221" i="9"/>
  <c r="D221" i="9" s="1"/>
  <c r="B222" i="9"/>
  <c r="D222" i="9" s="1"/>
  <c r="B223" i="9"/>
  <c r="D223" i="9" s="1"/>
  <c r="B224" i="9"/>
  <c r="D224" i="9" s="1"/>
  <c r="B225" i="9"/>
  <c r="D225" i="9" s="1"/>
  <c r="B226" i="9"/>
  <c r="D226" i="9" s="1"/>
  <c r="B227" i="9"/>
  <c r="D227" i="9" s="1"/>
  <c r="B228" i="9"/>
  <c r="D228" i="9" s="1"/>
  <c r="B229" i="9"/>
  <c r="D229" i="9" s="1"/>
  <c r="B230" i="9"/>
  <c r="D230" i="9" s="1"/>
  <c r="B231" i="9"/>
  <c r="D231" i="9" s="1"/>
  <c r="B232" i="9"/>
  <c r="D232" i="9" s="1"/>
  <c r="B233" i="9"/>
  <c r="D233" i="9" s="1"/>
  <c r="B234" i="9"/>
  <c r="D234" i="9" s="1"/>
  <c r="B235" i="9"/>
  <c r="D235" i="9" s="1"/>
  <c r="B236" i="9"/>
  <c r="D236" i="9" s="1"/>
  <c r="B237" i="9"/>
  <c r="D237" i="9" s="1"/>
  <c r="B238" i="9"/>
  <c r="D238" i="9" s="1"/>
  <c r="B239" i="9"/>
  <c r="D239" i="9" s="1"/>
  <c r="B240" i="9"/>
  <c r="D240" i="9" s="1"/>
  <c r="B241" i="9"/>
  <c r="D241" i="9" s="1"/>
  <c r="B242" i="9"/>
  <c r="D242" i="9" s="1"/>
  <c r="B243" i="9"/>
  <c r="D243" i="9" s="1"/>
  <c r="B244" i="9"/>
  <c r="D244" i="9" s="1"/>
  <c r="B245" i="9"/>
  <c r="D245" i="9" s="1"/>
  <c r="B246" i="9"/>
  <c r="D246" i="9" s="1"/>
  <c r="B247" i="9"/>
  <c r="D247" i="9" s="1"/>
  <c r="B248" i="9"/>
  <c r="D248" i="9" s="1"/>
  <c r="B249" i="9"/>
  <c r="D249" i="9" s="1"/>
  <c r="B250" i="9"/>
  <c r="D250" i="9" s="1"/>
  <c r="B251" i="9"/>
  <c r="D251" i="9" s="1"/>
  <c r="B252" i="9"/>
  <c r="B253" i="9"/>
  <c r="B254" i="9"/>
  <c r="B255" i="9"/>
  <c r="D255" i="9" s="1"/>
  <c r="B256" i="9"/>
  <c r="D256" i="9" s="1"/>
  <c r="B257" i="9"/>
  <c r="D257" i="9" s="1"/>
  <c r="B258" i="9"/>
  <c r="D258" i="9" s="1"/>
  <c r="B259" i="9"/>
  <c r="D259" i="9" s="1"/>
  <c r="B260" i="9"/>
  <c r="B261" i="9"/>
  <c r="B262" i="9"/>
  <c r="B263" i="9"/>
  <c r="B264" i="9"/>
  <c r="D264" i="9" s="1"/>
  <c r="B265" i="9"/>
  <c r="D265" i="9" s="1"/>
  <c r="B266" i="9"/>
  <c r="D266" i="9" s="1"/>
  <c r="B267" i="9"/>
  <c r="D267" i="9" s="1"/>
  <c r="B268" i="9"/>
  <c r="B269" i="9"/>
  <c r="B270" i="9"/>
  <c r="B271" i="9"/>
  <c r="B272" i="9"/>
  <c r="D272" i="9" s="1"/>
  <c r="B273" i="9"/>
  <c r="D273" i="9" s="1"/>
  <c r="B274" i="9"/>
  <c r="D274" i="9" s="1"/>
  <c r="B275" i="9"/>
  <c r="D275" i="9" s="1"/>
  <c r="B276" i="9"/>
  <c r="B277" i="9"/>
  <c r="B278" i="9"/>
  <c r="B279" i="9"/>
  <c r="B280" i="9"/>
  <c r="D280" i="9" s="1"/>
  <c r="B281" i="9"/>
  <c r="D281" i="9" s="1"/>
  <c r="B282" i="9"/>
  <c r="D282" i="9" s="1"/>
  <c r="B283" i="9"/>
  <c r="D283" i="9" s="1"/>
  <c r="B284" i="9"/>
  <c r="B285" i="9"/>
  <c r="B286" i="9"/>
  <c r="B287" i="9"/>
  <c r="B288" i="9"/>
  <c r="D288" i="9" s="1"/>
  <c r="B289" i="9"/>
  <c r="D289" i="9" s="1"/>
  <c r="B290" i="9"/>
  <c r="D290" i="9" s="1"/>
  <c r="B291" i="9"/>
  <c r="D291" i="9" s="1"/>
  <c r="B292" i="9"/>
  <c r="B293" i="9"/>
  <c r="B294" i="9"/>
  <c r="B295" i="9"/>
  <c r="B296" i="9"/>
  <c r="D296" i="9" s="1"/>
  <c r="B297" i="9"/>
  <c r="D297" i="9" s="1"/>
  <c r="B298" i="9"/>
  <c r="D298" i="9" s="1"/>
  <c r="B299" i="9"/>
  <c r="D299" i="9" s="1"/>
  <c r="B300" i="9"/>
  <c r="B301" i="9"/>
  <c r="B302" i="9"/>
  <c r="B303" i="9"/>
  <c r="D303" i="9" s="1"/>
  <c r="B304" i="9"/>
  <c r="D304" i="9" s="1"/>
  <c r="B305" i="9"/>
  <c r="D305" i="9" s="1"/>
  <c r="B306" i="9"/>
  <c r="D306" i="9" s="1"/>
  <c r="B307" i="9"/>
  <c r="D307" i="9" s="1"/>
  <c r="B308" i="9"/>
  <c r="D308" i="9" s="1"/>
  <c r="B309" i="9"/>
  <c r="D309" i="9" s="1"/>
  <c r="B310" i="9"/>
  <c r="D310" i="9" s="1"/>
  <c r="B311" i="9"/>
  <c r="D311" i="9" s="1"/>
  <c r="B312" i="9"/>
  <c r="D312" i="9" s="1"/>
  <c r="B313" i="9"/>
  <c r="D313" i="9" s="1"/>
  <c r="B314" i="9"/>
  <c r="D314" i="9" s="1"/>
  <c r="B315" i="9"/>
  <c r="D315" i="9" s="1"/>
  <c r="B316" i="9"/>
  <c r="D316" i="9" s="1"/>
  <c r="B317" i="9"/>
  <c r="D317" i="9" s="1"/>
  <c r="B318" i="9"/>
  <c r="D318" i="9" s="1"/>
  <c r="B319" i="9"/>
  <c r="D319" i="9" s="1"/>
  <c r="B320" i="9"/>
  <c r="D320" i="9" s="1"/>
  <c r="B321" i="9"/>
  <c r="D321" i="9" s="1"/>
  <c r="B322" i="9"/>
  <c r="D322" i="9" s="1"/>
  <c r="B323" i="9"/>
  <c r="D323" i="9" s="1"/>
  <c r="D166" i="9"/>
  <c r="D21" i="9"/>
  <c r="D22" i="9"/>
  <c r="D19" i="9"/>
  <c r="D3" i="9"/>
  <c r="N4" i="6"/>
  <c r="M4" i="6" s="1"/>
  <c r="N5" i="6"/>
  <c r="N6" i="6"/>
  <c r="N7" i="6"/>
  <c r="N8" i="6"/>
  <c r="N9" i="6"/>
  <c r="N10" i="6"/>
  <c r="M10" i="6" s="1"/>
  <c r="N11" i="6"/>
  <c r="N12" i="6"/>
  <c r="N13" i="6"/>
  <c r="N14" i="6"/>
  <c r="N15" i="6"/>
  <c r="N16" i="6"/>
  <c r="N17" i="6"/>
  <c r="N18" i="6"/>
  <c r="N19" i="6"/>
  <c r="N20" i="6"/>
  <c r="M20" i="6" s="1"/>
  <c r="N21" i="6"/>
  <c r="M21" i="6" s="1"/>
  <c r="N22" i="6"/>
  <c r="M22" i="6" s="1"/>
  <c r="N23" i="6"/>
  <c r="M23" i="6" s="1"/>
  <c r="N24" i="6"/>
  <c r="M24" i="6" s="1"/>
  <c r="N25" i="6"/>
  <c r="M25" i="6" s="1"/>
  <c r="N26" i="6"/>
  <c r="M26" i="6" s="1"/>
  <c r="N27" i="6"/>
  <c r="M27" i="6" s="1"/>
  <c r="N28" i="6"/>
  <c r="M28" i="6" s="1"/>
  <c r="N29" i="6"/>
  <c r="M29" i="6" s="1"/>
  <c r="N30" i="6"/>
  <c r="M30" i="6" s="1"/>
  <c r="N31" i="6"/>
  <c r="M31" i="6" s="1"/>
  <c r="N32" i="6"/>
  <c r="M32" i="6" s="1"/>
  <c r="N33" i="6"/>
  <c r="M33" i="6" s="1"/>
  <c r="N34" i="6"/>
  <c r="M34" i="6" s="1"/>
  <c r="N35" i="6"/>
  <c r="M35" i="6" s="1"/>
  <c r="N36" i="6"/>
  <c r="M36" i="6" s="1"/>
  <c r="N37" i="6"/>
  <c r="M37" i="6" s="1"/>
  <c r="N38" i="6"/>
  <c r="M38" i="6" s="1"/>
  <c r="N39" i="6"/>
  <c r="M39" i="6" s="1"/>
  <c r="N40" i="6"/>
  <c r="M40" i="6" s="1"/>
  <c r="N41" i="6"/>
  <c r="M41" i="6" s="1"/>
  <c r="N42" i="6"/>
  <c r="M42" i="6" s="1"/>
  <c r="N43" i="6"/>
  <c r="M43" i="6" s="1"/>
  <c r="N44" i="6"/>
  <c r="M44" i="6" s="1"/>
  <c r="N45" i="6"/>
  <c r="M45" i="6" s="1"/>
  <c r="N46" i="6"/>
  <c r="M46" i="6" s="1"/>
  <c r="N47" i="6"/>
  <c r="M47" i="6" s="1"/>
  <c r="N48" i="6"/>
  <c r="M48" i="6" s="1"/>
  <c r="N49" i="6"/>
  <c r="M49" i="6" s="1"/>
  <c r="N50" i="6"/>
  <c r="M50" i="6" s="1"/>
  <c r="N51" i="6"/>
  <c r="M51" i="6" s="1"/>
  <c r="N52" i="6"/>
  <c r="M52" i="6" s="1"/>
  <c r="N53" i="6"/>
  <c r="M53" i="6" s="1"/>
  <c r="N54" i="6"/>
  <c r="M54" i="6" s="1"/>
  <c r="N55" i="6"/>
  <c r="M55" i="6" s="1"/>
  <c r="N56" i="6"/>
  <c r="M56" i="6" s="1"/>
  <c r="N57" i="6"/>
  <c r="M57" i="6" s="1"/>
  <c r="N58" i="6"/>
  <c r="M58" i="6" s="1"/>
  <c r="N59" i="6"/>
  <c r="M59" i="6" s="1"/>
  <c r="N60" i="6"/>
  <c r="M60" i="6" s="1"/>
  <c r="N61" i="6"/>
  <c r="M61" i="6" s="1"/>
  <c r="N62" i="6"/>
  <c r="M62" i="6" s="1"/>
  <c r="N63" i="6"/>
  <c r="M63" i="6" s="1"/>
  <c r="N64" i="6"/>
  <c r="M64" i="6" s="1"/>
  <c r="N65" i="6"/>
  <c r="M65" i="6" s="1"/>
  <c r="N66" i="6"/>
  <c r="M66" i="6" s="1"/>
  <c r="N67" i="6"/>
  <c r="M67" i="6" s="1"/>
  <c r="N68" i="6"/>
  <c r="M68" i="6" s="1"/>
  <c r="N69" i="6"/>
  <c r="M69" i="6" s="1"/>
  <c r="N70" i="6"/>
  <c r="M70" i="6" s="1"/>
  <c r="N71" i="6"/>
  <c r="M71" i="6" s="1"/>
  <c r="N72" i="6"/>
  <c r="M72" i="6" s="1"/>
  <c r="N73" i="6"/>
  <c r="M73" i="6" s="1"/>
  <c r="N74" i="6"/>
  <c r="M74" i="6" s="1"/>
  <c r="N75" i="6"/>
  <c r="M75" i="6" s="1"/>
  <c r="N76" i="6"/>
  <c r="M76" i="6" s="1"/>
  <c r="N77" i="6"/>
  <c r="M77" i="6" s="1"/>
  <c r="N78" i="6"/>
  <c r="M78" i="6" s="1"/>
  <c r="N79" i="6"/>
  <c r="M79" i="6" s="1"/>
  <c r="N80" i="6"/>
  <c r="M80" i="6" s="1"/>
  <c r="N81" i="6"/>
  <c r="M81" i="6" s="1"/>
  <c r="N82" i="6"/>
  <c r="M82" i="6" s="1"/>
  <c r="N83" i="6"/>
  <c r="M83" i="6" s="1"/>
  <c r="N84" i="6"/>
  <c r="M84" i="6" s="1"/>
  <c r="N85" i="6"/>
  <c r="M85" i="6" s="1"/>
  <c r="N86" i="6"/>
  <c r="M86" i="6" s="1"/>
  <c r="N87" i="6"/>
  <c r="M87" i="6" s="1"/>
  <c r="N88" i="6"/>
  <c r="M88" i="6" s="1"/>
  <c r="N89" i="6"/>
  <c r="M89" i="6" s="1"/>
  <c r="N90" i="6"/>
  <c r="M90" i="6" s="1"/>
  <c r="N91" i="6"/>
  <c r="M91" i="6" s="1"/>
  <c r="N92" i="6"/>
  <c r="M92" i="6" s="1"/>
  <c r="N93" i="6"/>
  <c r="M93" i="6" s="1"/>
  <c r="N94" i="6"/>
  <c r="M94" i="6" s="1"/>
  <c r="N95" i="6"/>
  <c r="M95" i="6" s="1"/>
  <c r="N96" i="6"/>
  <c r="M96" i="6" s="1"/>
  <c r="N97" i="6"/>
  <c r="M97" i="6" s="1"/>
  <c r="N98" i="6"/>
  <c r="M98" i="6" s="1"/>
  <c r="N99" i="6"/>
  <c r="M99" i="6" s="1"/>
  <c r="N100" i="6"/>
  <c r="M100" i="6" s="1"/>
  <c r="N101" i="6"/>
  <c r="M101" i="6" s="1"/>
  <c r="N102" i="6"/>
  <c r="M102" i="6" s="1"/>
  <c r="N103" i="6"/>
  <c r="M103" i="6" s="1"/>
  <c r="N104" i="6"/>
  <c r="M104" i="6" s="1"/>
  <c r="N105" i="6"/>
  <c r="M105" i="6" s="1"/>
  <c r="N106" i="6"/>
  <c r="M106" i="6" s="1"/>
  <c r="N107" i="6"/>
  <c r="M107" i="6" s="1"/>
  <c r="N108" i="6"/>
  <c r="M108" i="6" s="1"/>
  <c r="N109" i="6"/>
  <c r="M109" i="6" s="1"/>
  <c r="N110" i="6"/>
  <c r="M110" i="6" s="1"/>
  <c r="N111" i="6"/>
  <c r="M111" i="6" s="1"/>
  <c r="N112" i="6"/>
  <c r="M112" i="6" s="1"/>
  <c r="N113" i="6"/>
  <c r="M113" i="6" s="1"/>
  <c r="N114" i="6"/>
  <c r="M114" i="6" s="1"/>
  <c r="N115" i="6"/>
  <c r="M115" i="6" s="1"/>
  <c r="N116" i="6"/>
  <c r="M116" i="6" s="1"/>
  <c r="N117" i="6"/>
  <c r="M117" i="6" s="1"/>
  <c r="N118" i="6"/>
  <c r="M118" i="6" s="1"/>
  <c r="N119" i="6"/>
  <c r="M119" i="6" s="1"/>
  <c r="N120" i="6"/>
  <c r="M120" i="6" s="1"/>
  <c r="N121" i="6"/>
  <c r="M121" i="6" s="1"/>
  <c r="N122" i="6"/>
  <c r="M122" i="6" s="1"/>
  <c r="N123" i="6"/>
  <c r="M123" i="6" s="1"/>
  <c r="N124" i="6"/>
  <c r="M124" i="6" s="1"/>
  <c r="N125" i="6"/>
  <c r="M125" i="6" s="1"/>
  <c r="N126" i="6"/>
  <c r="M126" i="6" s="1"/>
  <c r="N127" i="6"/>
  <c r="M127" i="6" s="1"/>
  <c r="N128" i="6"/>
  <c r="M128" i="6" s="1"/>
  <c r="N129" i="6"/>
  <c r="M129" i="6" s="1"/>
  <c r="N130" i="6"/>
  <c r="M130" i="6" s="1"/>
  <c r="N131" i="6"/>
  <c r="M131" i="6" s="1"/>
  <c r="N132" i="6"/>
  <c r="M132" i="6" s="1"/>
  <c r="N133" i="6"/>
  <c r="M133" i="6" s="1"/>
  <c r="N134" i="6"/>
  <c r="M134" i="6" s="1"/>
  <c r="N135" i="6"/>
  <c r="M135" i="6" s="1"/>
  <c r="N136" i="6"/>
  <c r="M136" i="6" s="1"/>
  <c r="N137" i="6"/>
  <c r="M137" i="6" s="1"/>
  <c r="N138" i="6"/>
  <c r="M138" i="6" s="1"/>
  <c r="N139" i="6"/>
  <c r="M139" i="6" s="1"/>
  <c r="N140" i="6"/>
  <c r="M140" i="6" s="1"/>
  <c r="N141" i="6"/>
  <c r="M141" i="6" s="1"/>
  <c r="N142" i="6"/>
  <c r="M142" i="6" s="1"/>
  <c r="N143" i="6"/>
  <c r="M143" i="6" s="1"/>
  <c r="N144" i="6"/>
  <c r="M144" i="6" s="1"/>
  <c r="N145" i="6"/>
  <c r="M145" i="6" s="1"/>
  <c r="N146" i="6"/>
  <c r="M146" i="6" s="1"/>
  <c r="N147" i="6"/>
  <c r="M147" i="6" s="1"/>
  <c r="N148" i="6"/>
  <c r="M148" i="6" s="1"/>
  <c r="N149" i="6"/>
  <c r="M149" i="6" s="1"/>
  <c r="N150" i="6"/>
  <c r="M150" i="6" s="1"/>
  <c r="N151" i="6"/>
  <c r="M151" i="6" s="1"/>
  <c r="N152" i="6"/>
  <c r="M152" i="6" s="1"/>
  <c r="N3" i="6"/>
  <c r="M3" i="6" s="1"/>
  <c r="J4" i="6"/>
  <c r="I4" i="6" s="1"/>
  <c r="J5" i="6"/>
  <c r="J6" i="6"/>
  <c r="J7" i="6"/>
  <c r="J8" i="6"/>
  <c r="J9" i="6"/>
  <c r="J10" i="6"/>
  <c r="J11" i="6"/>
  <c r="J12" i="6"/>
  <c r="I12" i="6" s="1"/>
  <c r="J13" i="6"/>
  <c r="J14" i="6"/>
  <c r="J15" i="6"/>
  <c r="J16" i="6"/>
  <c r="J17" i="6"/>
  <c r="J18" i="6"/>
  <c r="J19" i="6"/>
  <c r="J20" i="6"/>
  <c r="J21" i="6"/>
  <c r="J22" i="6"/>
  <c r="I22" i="6" s="1"/>
  <c r="J23" i="6"/>
  <c r="I23" i="6" s="1"/>
  <c r="J24" i="6"/>
  <c r="I24" i="6" s="1"/>
  <c r="J25" i="6"/>
  <c r="I25" i="6" s="1"/>
  <c r="J26" i="6"/>
  <c r="I26" i="6" s="1"/>
  <c r="J27" i="6"/>
  <c r="I27" i="6" s="1"/>
  <c r="J28" i="6"/>
  <c r="I28" i="6" s="1"/>
  <c r="J29" i="6"/>
  <c r="I29" i="6" s="1"/>
  <c r="J30" i="6"/>
  <c r="I30" i="6" s="1"/>
  <c r="J31" i="6"/>
  <c r="I31" i="6" s="1"/>
  <c r="J32" i="6"/>
  <c r="I32" i="6" s="1"/>
  <c r="J33" i="6"/>
  <c r="I33" i="6" s="1"/>
  <c r="J34" i="6"/>
  <c r="I34" i="6" s="1"/>
  <c r="J35" i="6"/>
  <c r="I35" i="6" s="1"/>
  <c r="J36" i="6"/>
  <c r="I36" i="6" s="1"/>
  <c r="J37" i="6"/>
  <c r="I37" i="6" s="1"/>
  <c r="J38" i="6"/>
  <c r="I38" i="6" s="1"/>
  <c r="J39" i="6"/>
  <c r="I39" i="6" s="1"/>
  <c r="J40" i="6"/>
  <c r="I40" i="6" s="1"/>
  <c r="J41" i="6"/>
  <c r="I41" i="6" s="1"/>
  <c r="J42" i="6"/>
  <c r="I42" i="6" s="1"/>
  <c r="J43" i="6"/>
  <c r="I43" i="6" s="1"/>
  <c r="J44" i="6"/>
  <c r="I44" i="6" s="1"/>
  <c r="J45" i="6"/>
  <c r="I45" i="6" s="1"/>
  <c r="J46" i="6"/>
  <c r="I46" i="6" s="1"/>
  <c r="J47" i="6"/>
  <c r="I47" i="6" s="1"/>
  <c r="J48" i="6"/>
  <c r="I48" i="6" s="1"/>
  <c r="J49" i="6"/>
  <c r="I49" i="6" s="1"/>
  <c r="J50" i="6"/>
  <c r="I50" i="6" s="1"/>
  <c r="J51" i="6"/>
  <c r="I51" i="6" s="1"/>
  <c r="J52" i="6"/>
  <c r="I52" i="6" s="1"/>
  <c r="J53" i="6"/>
  <c r="I53" i="6" s="1"/>
  <c r="J54" i="6"/>
  <c r="I54" i="6" s="1"/>
  <c r="J55" i="6"/>
  <c r="I55" i="6" s="1"/>
  <c r="J56" i="6"/>
  <c r="I56" i="6" s="1"/>
  <c r="J57" i="6"/>
  <c r="I57" i="6" s="1"/>
  <c r="J58" i="6"/>
  <c r="I58" i="6" s="1"/>
  <c r="J59" i="6"/>
  <c r="I59" i="6" s="1"/>
  <c r="J60" i="6"/>
  <c r="I60" i="6" s="1"/>
  <c r="J61" i="6"/>
  <c r="I61" i="6" s="1"/>
  <c r="J62" i="6"/>
  <c r="I62" i="6" s="1"/>
  <c r="J63" i="6"/>
  <c r="I63" i="6" s="1"/>
  <c r="J64" i="6"/>
  <c r="I64" i="6" s="1"/>
  <c r="J65" i="6"/>
  <c r="I65" i="6" s="1"/>
  <c r="J66" i="6"/>
  <c r="I66" i="6" s="1"/>
  <c r="J67" i="6"/>
  <c r="I67" i="6" s="1"/>
  <c r="J68" i="6"/>
  <c r="I68" i="6" s="1"/>
  <c r="J69" i="6"/>
  <c r="I69" i="6" s="1"/>
  <c r="J70" i="6"/>
  <c r="I70" i="6" s="1"/>
  <c r="J71" i="6"/>
  <c r="I71" i="6" s="1"/>
  <c r="J72" i="6"/>
  <c r="I72" i="6" s="1"/>
  <c r="J73" i="6"/>
  <c r="I73" i="6" s="1"/>
  <c r="J74" i="6"/>
  <c r="I74" i="6" s="1"/>
  <c r="J75" i="6"/>
  <c r="I75" i="6" s="1"/>
  <c r="J76" i="6"/>
  <c r="I76" i="6" s="1"/>
  <c r="J77" i="6"/>
  <c r="I77" i="6" s="1"/>
  <c r="J78" i="6"/>
  <c r="I78" i="6" s="1"/>
  <c r="J79" i="6"/>
  <c r="I79" i="6" s="1"/>
  <c r="J80" i="6"/>
  <c r="I80" i="6" s="1"/>
  <c r="J81" i="6"/>
  <c r="I81" i="6" s="1"/>
  <c r="J82" i="6"/>
  <c r="I82" i="6" s="1"/>
  <c r="J83" i="6"/>
  <c r="I83" i="6" s="1"/>
  <c r="J84" i="6"/>
  <c r="I84" i="6" s="1"/>
  <c r="J85" i="6"/>
  <c r="I85" i="6" s="1"/>
  <c r="J86" i="6"/>
  <c r="I86" i="6" s="1"/>
  <c r="J87" i="6"/>
  <c r="I87" i="6" s="1"/>
  <c r="J88" i="6"/>
  <c r="I88" i="6" s="1"/>
  <c r="J89" i="6"/>
  <c r="I89" i="6" s="1"/>
  <c r="J90" i="6"/>
  <c r="I90" i="6" s="1"/>
  <c r="J91" i="6"/>
  <c r="I91" i="6" s="1"/>
  <c r="J92" i="6"/>
  <c r="I92" i="6" s="1"/>
  <c r="J93" i="6"/>
  <c r="I93" i="6" s="1"/>
  <c r="J94" i="6"/>
  <c r="I94" i="6" s="1"/>
  <c r="J95" i="6"/>
  <c r="I95" i="6" s="1"/>
  <c r="J96" i="6"/>
  <c r="I96" i="6" s="1"/>
  <c r="J97" i="6"/>
  <c r="I97" i="6" s="1"/>
  <c r="J98" i="6"/>
  <c r="I98" i="6" s="1"/>
  <c r="J99" i="6"/>
  <c r="I99" i="6" s="1"/>
  <c r="J100" i="6"/>
  <c r="I100" i="6" s="1"/>
  <c r="J101" i="6"/>
  <c r="I101" i="6" s="1"/>
  <c r="J102" i="6"/>
  <c r="I102" i="6" s="1"/>
  <c r="J103" i="6"/>
  <c r="I103" i="6" s="1"/>
  <c r="J104" i="6"/>
  <c r="I104" i="6" s="1"/>
  <c r="J105" i="6"/>
  <c r="I105" i="6" s="1"/>
  <c r="J106" i="6"/>
  <c r="I106" i="6" s="1"/>
  <c r="J107" i="6"/>
  <c r="I107" i="6" s="1"/>
  <c r="J108" i="6"/>
  <c r="I108" i="6" s="1"/>
  <c r="J109" i="6"/>
  <c r="I109" i="6" s="1"/>
  <c r="J110" i="6"/>
  <c r="I110" i="6" s="1"/>
  <c r="J111" i="6"/>
  <c r="I111" i="6" s="1"/>
  <c r="J112" i="6"/>
  <c r="I112" i="6" s="1"/>
  <c r="J113" i="6"/>
  <c r="I113" i="6" s="1"/>
  <c r="J114" i="6"/>
  <c r="I114" i="6" s="1"/>
  <c r="J115" i="6"/>
  <c r="I115" i="6" s="1"/>
  <c r="J116" i="6"/>
  <c r="I116" i="6" s="1"/>
  <c r="J117" i="6"/>
  <c r="I117" i="6" s="1"/>
  <c r="J118" i="6"/>
  <c r="I118" i="6" s="1"/>
  <c r="J119" i="6"/>
  <c r="I119" i="6" s="1"/>
  <c r="J120" i="6"/>
  <c r="I120" i="6" s="1"/>
  <c r="J121" i="6"/>
  <c r="I121" i="6" s="1"/>
  <c r="J122" i="6"/>
  <c r="I122" i="6" s="1"/>
  <c r="J123" i="6"/>
  <c r="I123" i="6" s="1"/>
  <c r="J124" i="6"/>
  <c r="I124" i="6" s="1"/>
  <c r="J125" i="6"/>
  <c r="I125" i="6" s="1"/>
  <c r="J126" i="6"/>
  <c r="I126" i="6" s="1"/>
  <c r="J127" i="6"/>
  <c r="I127" i="6" s="1"/>
  <c r="J128" i="6"/>
  <c r="I128" i="6" s="1"/>
  <c r="J129" i="6"/>
  <c r="I129" i="6" s="1"/>
  <c r="J130" i="6"/>
  <c r="I130" i="6" s="1"/>
  <c r="J131" i="6"/>
  <c r="I131" i="6" s="1"/>
  <c r="J132" i="6"/>
  <c r="I132" i="6" s="1"/>
  <c r="J133" i="6"/>
  <c r="I133" i="6" s="1"/>
  <c r="J134" i="6"/>
  <c r="I134" i="6" s="1"/>
  <c r="J135" i="6"/>
  <c r="I135" i="6" s="1"/>
  <c r="J136" i="6"/>
  <c r="I136" i="6" s="1"/>
  <c r="J137" i="6"/>
  <c r="I137" i="6" s="1"/>
  <c r="J138" i="6"/>
  <c r="I138" i="6" s="1"/>
  <c r="J139" i="6"/>
  <c r="I139" i="6" s="1"/>
  <c r="J140" i="6"/>
  <c r="I140" i="6" s="1"/>
  <c r="J141" i="6"/>
  <c r="I141" i="6" s="1"/>
  <c r="J142" i="6"/>
  <c r="I142" i="6" s="1"/>
  <c r="J143" i="6"/>
  <c r="I143" i="6" s="1"/>
  <c r="J144" i="6"/>
  <c r="I144" i="6" s="1"/>
  <c r="J145" i="6"/>
  <c r="I145" i="6" s="1"/>
  <c r="J146" i="6"/>
  <c r="I146" i="6" s="1"/>
  <c r="J147" i="6"/>
  <c r="I147" i="6" s="1"/>
  <c r="J148" i="6"/>
  <c r="I148" i="6" s="1"/>
  <c r="J149" i="6"/>
  <c r="I149" i="6" s="1"/>
  <c r="J150" i="6"/>
  <c r="I150" i="6" s="1"/>
  <c r="J151" i="6"/>
  <c r="I151" i="6" s="1"/>
  <c r="J152" i="6"/>
  <c r="I152" i="6" s="1"/>
  <c r="J3" i="6"/>
  <c r="I3" i="6" s="1"/>
  <c r="F4" i="6"/>
  <c r="E4" i="6" s="1"/>
  <c r="F5" i="6"/>
  <c r="F6" i="6"/>
  <c r="F7" i="6"/>
  <c r="F8" i="6"/>
  <c r="F9" i="6"/>
  <c r="E9" i="6" s="1"/>
  <c r="F10" i="6"/>
  <c r="F11" i="6"/>
  <c r="F12" i="6"/>
  <c r="F13" i="6"/>
  <c r="F14" i="6"/>
  <c r="F15" i="6"/>
  <c r="F16" i="6"/>
  <c r="F17" i="6"/>
  <c r="F18" i="6"/>
  <c r="F19" i="6"/>
  <c r="E19" i="6" s="1"/>
  <c r="F20" i="6"/>
  <c r="E20" i="6" s="1"/>
  <c r="F21" i="6"/>
  <c r="E21" i="6" s="1"/>
  <c r="F22" i="6"/>
  <c r="E22" i="6" s="1"/>
  <c r="F23" i="6"/>
  <c r="E23" i="6" s="1"/>
  <c r="F24" i="6"/>
  <c r="E24" i="6" s="1"/>
  <c r="F25" i="6"/>
  <c r="E25" i="6" s="1"/>
  <c r="F26" i="6"/>
  <c r="E26" i="6" s="1"/>
  <c r="F27" i="6"/>
  <c r="E27" i="6" s="1"/>
  <c r="F28" i="6"/>
  <c r="E28" i="6" s="1"/>
  <c r="F29" i="6"/>
  <c r="E29" i="6" s="1"/>
  <c r="F30" i="6"/>
  <c r="E30" i="6" s="1"/>
  <c r="F31" i="6"/>
  <c r="E31" i="6" s="1"/>
  <c r="F32" i="6"/>
  <c r="E32" i="6" s="1"/>
  <c r="F33" i="6"/>
  <c r="E33" i="6" s="1"/>
  <c r="F34" i="6"/>
  <c r="E34" i="6" s="1"/>
  <c r="F35" i="6"/>
  <c r="E35" i="6" s="1"/>
  <c r="F36" i="6"/>
  <c r="E36" i="6" s="1"/>
  <c r="F37" i="6"/>
  <c r="E37" i="6" s="1"/>
  <c r="F38" i="6"/>
  <c r="E38" i="6" s="1"/>
  <c r="F39" i="6"/>
  <c r="E39" i="6" s="1"/>
  <c r="F40" i="6"/>
  <c r="E40" i="6" s="1"/>
  <c r="F41" i="6"/>
  <c r="E41" i="6" s="1"/>
  <c r="F42" i="6"/>
  <c r="E42" i="6" s="1"/>
  <c r="F43" i="6"/>
  <c r="E43" i="6" s="1"/>
  <c r="F44" i="6"/>
  <c r="E44" i="6" s="1"/>
  <c r="F45" i="6"/>
  <c r="E45" i="6" s="1"/>
  <c r="F46" i="6"/>
  <c r="E46" i="6" s="1"/>
  <c r="F47" i="6"/>
  <c r="E47" i="6" s="1"/>
  <c r="F48" i="6"/>
  <c r="E48" i="6" s="1"/>
  <c r="F49" i="6"/>
  <c r="E49" i="6" s="1"/>
  <c r="F50" i="6"/>
  <c r="E50" i="6" s="1"/>
  <c r="F51" i="6"/>
  <c r="E51" i="6" s="1"/>
  <c r="F52" i="6"/>
  <c r="E52" i="6" s="1"/>
  <c r="F53" i="6"/>
  <c r="E53" i="6" s="1"/>
  <c r="F54" i="6"/>
  <c r="E54" i="6" s="1"/>
  <c r="F55" i="6"/>
  <c r="E55" i="6" s="1"/>
  <c r="F56" i="6"/>
  <c r="E56" i="6" s="1"/>
  <c r="F57" i="6"/>
  <c r="E57" i="6" s="1"/>
  <c r="F58" i="6"/>
  <c r="E58" i="6" s="1"/>
  <c r="F59" i="6"/>
  <c r="E59" i="6" s="1"/>
  <c r="F60" i="6"/>
  <c r="E60" i="6" s="1"/>
  <c r="F61" i="6"/>
  <c r="E61" i="6" s="1"/>
  <c r="F62" i="6"/>
  <c r="E62" i="6" s="1"/>
  <c r="F63" i="6"/>
  <c r="E63" i="6" s="1"/>
  <c r="F64" i="6"/>
  <c r="E64" i="6" s="1"/>
  <c r="F65" i="6"/>
  <c r="E65" i="6" s="1"/>
  <c r="F66" i="6"/>
  <c r="E66" i="6" s="1"/>
  <c r="F67" i="6"/>
  <c r="E67" i="6" s="1"/>
  <c r="F68" i="6"/>
  <c r="E68" i="6" s="1"/>
  <c r="F69" i="6"/>
  <c r="E69" i="6" s="1"/>
  <c r="F70" i="6"/>
  <c r="E70" i="6" s="1"/>
  <c r="F71" i="6"/>
  <c r="E71" i="6" s="1"/>
  <c r="F72" i="6"/>
  <c r="E72" i="6" s="1"/>
  <c r="F73" i="6"/>
  <c r="E73" i="6" s="1"/>
  <c r="F74" i="6"/>
  <c r="E74" i="6" s="1"/>
  <c r="F75" i="6"/>
  <c r="E75" i="6" s="1"/>
  <c r="F76" i="6"/>
  <c r="E76" i="6" s="1"/>
  <c r="F77" i="6"/>
  <c r="E77" i="6" s="1"/>
  <c r="F78" i="6"/>
  <c r="E78" i="6" s="1"/>
  <c r="F79" i="6"/>
  <c r="E79" i="6" s="1"/>
  <c r="F80" i="6"/>
  <c r="E80" i="6" s="1"/>
  <c r="F81" i="6"/>
  <c r="E81" i="6" s="1"/>
  <c r="F82" i="6"/>
  <c r="E82" i="6" s="1"/>
  <c r="F83" i="6"/>
  <c r="E83" i="6" s="1"/>
  <c r="F84" i="6"/>
  <c r="E84" i="6" s="1"/>
  <c r="F85" i="6"/>
  <c r="E85" i="6" s="1"/>
  <c r="F86" i="6"/>
  <c r="E86" i="6" s="1"/>
  <c r="F87" i="6"/>
  <c r="E87" i="6" s="1"/>
  <c r="F88" i="6"/>
  <c r="E88" i="6" s="1"/>
  <c r="F89" i="6"/>
  <c r="E89" i="6" s="1"/>
  <c r="F90" i="6"/>
  <c r="E90" i="6" s="1"/>
  <c r="F91" i="6"/>
  <c r="E91" i="6" s="1"/>
  <c r="F92" i="6"/>
  <c r="E92" i="6" s="1"/>
  <c r="F93" i="6"/>
  <c r="E93" i="6" s="1"/>
  <c r="F94" i="6"/>
  <c r="E94" i="6" s="1"/>
  <c r="F95" i="6"/>
  <c r="E95" i="6" s="1"/>
  <c r="F96" i="6"/>
  <c r="E96" i="6" s="1"/>
  <c r="F97" i="6"/>
  <c r="E97" i="6" s="1"/>
  <c r="F98" i="6"/>
  <c r="E98" i="6" s="1"/>
  <c r="F99" i="6"/>
  <c r="E99" i="6" s="1"/>
  <c r="F100" i="6"/>
  <c r="E100" i="6" s="1"/>
  <c r="F101" i="6"/>
  <c r="E101" i="6" s="1"/>
  <c r="F102" i="6"/>
  <c r="E102" i="6" s="1"/>
  <c r="F103" i="6"/>
  <c r="E103" i="6" s="1"/>
  <c r="F104" i="6"/>
  <c r="E104" i="6" s="1"/>
  <c r="F105" i="6"/>
  <c r="E105" i="6" s="1"/>
  <c r="F106" i="6"/>
  <c r="E106" i="6" s="1"/>
  <c r="F107" i="6"/>
  <c r="E107" i="6" s="1"/>
  <c r="F108" i="6"/>
  <c r="E108" i="6" s="1"/>
  <c r="F109" i="6"/>
  <c r="E109" i="6" s="1"/>
  <c r="F110" i="6"/>
  <c r="E110" i="6" s="1"/>
  <c r="F111" i="6"/>
  <c r="E111" i="6" s="1"/>
  <c r="F112" i="6"/>
  <c r="E112" i="6" s="1"/>
  <c r="F113" i="6"/>
  <c r="E113" i="6" s="1"/>
  <c r="F114" i="6"/>
  <c r="E114" i="6" s="1"/>
  <c r="F115" i="6"/>
  <c r="E115" i="6" s="1"/>
  <c r="F116" i="6"/>
  <c r="E116" i="6" s="1"/>
  <c r="F117" i="6"/>
  <c r="E117" i="6" s="1"/>
  <c r="F118" i="6"/>
  <c r="E118" i="6" s="1"/>
  <c r="F119" i="6"/>
  <c r="E119" i="6" s="1"/>
  <c r="F120" i="6"/>
  <c r="E120" i="6" s="1"/>
  <c r="F121" i="6"/>
  <c r="E121" i="6" s="1"/>
  <c r="F122" i="6"/>
  <c r="E122" i="6" s="1"/>
  <c r="F123" i="6"/>
  <c r="E123" i="6" s="1"/>
  <c r="F124" i="6"/>
  <c r="E124" i="6" s="1"/>
  <c r="F125" i="6"/>
  <c r="E125" i="6" s="1"/>
  <c r="F126" i="6"/>
  <c r="E126" i="6" s="1"/>
  <c r="F127" i="6"/>
  <c r="E127" i="6" s="1"/>
  <c r="F128" i="6"/>
  <c r="E128" i="6" s="1"/>
  <c r="F129" i="6"/>
  <c r="E129" i="6" s="1"/>
  <c r="F130" i="6"/>
  <c r="E130" i="6" s="1"/>
  <c r="F131" i="6"/>
  <c r="E131" i="6" s="1"/>
  <c r="F132" i="6"/>
  <c r="E132" i="6" s="1"/>
  <c r="F133" i="6"/>
  <c r="E133" i="6" s="1"/>
  <c r="F134" i="6"/>
  <c r="E134" i="6" s="1"/>
  <c r="F135" i="6"/>
  <c r="E135" i="6" s="1"/>
  <c r="F136" i="6"/>
  <c r="E136" i="6" s="1"/>
  <c r="F137" i="6"/>
  <c r="E137" i="6" s="1"/>
  <c r="F138" i="6"/>
  <c r="E138" i="6" s="1"/>
  <c r="F139" i="6"/>
  <c r="E139" i="6" s="1"/>
  <c r="F140" i="6"/>
  <c r="E140" i="6" s="1"/>
  <c r="F141" i="6"/>
  <c r="E141" i="6" s="1"/>
  <c r="F142" i="6"/>
  <c r="E142" i="6" s="1"/>
  <c r="F143" i="6"/>
  <c r="E143" i="6" s="1"/>
  <c r="F144" i="6"/>
  <c r="E144" i="6" s="1"/>
  <c r="F145" i="6"/>
  <c r="E145" i="6" s="1"/>
  <c r="F146" i="6"/>
  <c r="E146" i="6" s="1"/>
  <c r="F147" i="6"/>
  <c r="E147" i="6" s="1"/>
  <c r="F148" i="6"/>
  <c r="E148" i="6" s="1"/>
  <c r="F149" i="6"/>
  <c r="E149" i="6" s="1"/>
  <c r="F150" i="6"/>
  <c r="E150" i="6" s="1"/>
  <c r="F151" i="6"/>
  <c r="E151" i="6" s="1"/>
  <c r="F152" i="6"/>
  <c r="E152" i="6" s="1"/>
  <c r="B325" i="9"/>
  <c r="D325" i="9" s="1"/>
  <c r="B326" i="9"/>
  <c r="B327" i="9"/>
  <c r="B328" i="9"/>
  <c r="D328" i="9" s="1"/>
  <c r="B329" i="9"/>
  <c r="B324" i="9"/>
  <c r="D324" i="9" s="1"/>
  <c r="B330" i="9"/>
  <c r="D330" i="9" s="1"/>
  <c r="B331" i="9"/>
  <c r="D331" i="9" s="1"/>
  <c r="B332" i="9"/>
  <c r="D332" i="9" s="1"/>
  <c r="B333" i="9"/>
  <c r="D333" i="9" s="1"/>
  <c r="B334" i="9"/>
  <c r="B335" i="9"/>
  <c r="B336" i="9"/>
  <c r="D336" i="9" s="1"/>
  <c r="B337" i="9"/>
  <c r="D337" i="9" s="1"/>
  <c r="B338" i="9"/>
  <c r="D338" i="9" s="1"/>
  <c r="B339" i="9"/>
  <c r="D339" i="9" s="1"/>
  <c r="B340" i="9"/>
  <c r="D340" i="9" s="1"/>
  <c r="B341" i="9"/>
  <c r="D341" i="9" s="1"/>
  <c r="B342" i="9"/>
  <c r="B343" i="9"/>
  <c r="B344" i="9"/>
  <c r="D344" i="9" s="1"/>
  <c r="B345" i="9"/>
  <c r="D345" i="9" s="1"/>
  <c r="B346" i="9"/>
  <c r="D346" i="9" s="1"/>
  <c r="B347" i="9"/>
  <c r="D347" i="9" s="1"/>
  <c r="B348" i="9"/>
  <c r="D348" i="9" s="1"/>
  <c r="B349" i="9"/>
  <c r="D349" i="9" s="1"/>
  <c r="B350" i="9"/>
  <c r="B351" i="9"/>
  <c r="B352" i="9"/>
  <c r="D352" i="9" s="1"/>
  <c r="B353" i="9"/>
  <c r="D353" i="9" s="1"/>
  <c r="B354" i="9"/>
  <c r="D354" i="9" s="1"/>
  <c r="B355" i="9"/>
  <c r="D355" i="9" s="1"/>
  <c r="B356" i="9"/>
  <c r="D356" i="9" s="1"/>
  <c r="B357" i="9"/>
  <c r="D357" i="9" s="1"/>
  <c r="B358" i="9"/>
  <c r="B359" i="9"/>
  <c r="B360" i="9"/>
  <c r="D360" i="9" s="1"/>
  <c r="B361" i="9"/>
  <c r="D361" i="9" s="1"/>
  <c r="B362" i="9"/>
  <c r="D362" i="9" s="1"/>
  <c r="B363" i="9"/>
  <c r="D363" i="9" s="1"/>
  <c r="B364" i="9"/>
  <c r="D364" i="9" s="1"/>
  <c r="B365" i="9"/>
  <c r="D365" i="9" s="1"/>
  <c r="B366" i="9"/>
  <c r="B367" i="9"/>
  <c r="B368" i="9"/>
  <c r="D368" i="9" s="1"/>
  <c r="B369" i="9"/>
  <c r="D369" i="9" s="1"/>
  <c r="B370" i="9"/>
  <c r="D370" i="9" s="1"/>
  <c r="B371" i="9"/>
  <c r="D371" i="9" s="1"/>
  <c r="B372" i="9"/>
  <c r="D372" i="9" s="1"/>
  <c r="B373" i="9"/>
  <c r="D373" i="9" s="1"/>
  <c r="B374" i="9"/>
  <c r="B375" i="9"/>
  <c r="B376" i="9"/>
  <c r="D376" i="9" s="1"/>
  <c r="B377" i="9"/>
  <c r="D377" i="9" s="1"/>
  <c r="B378" i="9"/>
  <c r="D378" i="9" s="1"/>
  <c r="B379" i="9"/>
  <c r="D379" i="9" s="1"/>
  <c r="B380" i="9"/>
  <c r="D380" i="9" s="1"/>
  <c r="B381" i="9"/>
  <c r="D381" i="9" s="1"/>
  <c r="B382" i="9"/>
  <c r="B383" i="9"/>
  <c r="B384" i="9"/>
  <c r="D384" i="9" s="1"/>
  <c r="B385" i="9"/>
  <c r="D385" i="9" s="1"/>
  <c r="B386" i="9"/>
  <c r="D386" i="9" s="1"/>
  <c r="B387" i="9"/>
  <c r="D387" i="9" s="1"/>
  <c r="B388" i="9"/>
  <c r="D388" i="9" s="1"/>
  <c r="B389" i="9"/>
  <c r="D389" i="9" s="1"/>
  <c r="B390" i="9"/>
  <c r="B391" i="9"/>
  <c r="B392" i="9"/>
  <c r="D392" i="9" s="1"/>
  <c r="B393" i="9"/>
  <c r="D393" i="9" s="1"/>
  <c r="B394" i="9"/>
  <c r="D394" i="9" s="1"/>
  <c r="B395" i="9"/>
  <c r="D395" i="9" s="1"/>
  <c r="B396" i="9"/>
  <c r="D396" i="9" s="1"/>
  <c r="B397" i="9"/>
  <c r="D397" i="9" s="1"/>
  <c r="B398" i="9"/>
  <c r="B399" i="9"/>
  <c r="B400" i="9"/>
  <c r="D400" i="9" s="1"/>
  <c r="B401" i="9"/>
  <c r="D401" i="9" s="1"/>
  <c r="B402" i="9"/>
  <c r="D402" i="9" s="1"/>
  <c r="B403" i="9"/>
  <c r="D403" i="9" s="1"/>
  <c r="B404" i="9"/>
  <c r="D404" i="9" s="1"/>
  <c r="B405" i="9"/>
  <c r="D405" i="9" s="1"/>
  <c r="B406" i="9"/>
  <c r="B407" i="9"/>
  <c r="B408" i="9"/>
  <c r="D408" i="9" s="1"/>
  <c r="B409" i="9"/>
  <c r="D409" i="9" s="1"/>
  <c r="B410" i="9"/>
  <c r="D410" i="9" s="1"/>
  <c r="B411" i="9"/>
  <c r="D411" i="9" s="1"/>
  <c r="B412" i="9"/>
  <c r="D412" i="9" s="1"/>
  <c r="B413" i="9"/>
  <c r="D413" i="9" s="1"/>
  <c r="B414" i="9"/>
  <c r="B415" i="9"/>
  <c r="B416" i="9"/>
  <c r="D416" i="9" s="1"/>
  <c r="B417" i="9"/>
  <c r="D417" i="9" s="1"/>
  <c r="B418" i="9"/>
  <c r="D418" i="9" s="1"/>
  <c r="B419" i="9"/>
  <c r="D419" i="9" s="1"/>
  <c r="B420" i="9"/>
  <c r="D420" i="9" s="1"/>
  <c r="B421" i="9"/>
  <c r="D421" i="9" s="1"/>
  <c r="B422" i="9"/>
  <c r="B423" i="9"/>
  <c r="B424" i="9"/>
  <c r="D424" i="9" s="1"/>
  <c r="B425" i="9"/>
  <c r="D425" i="9" s="1"/>
  <c r="B426" i="9"/>
  <c r="D426" i="9" s="1"/>
  <c r="B427" i="9"/>
  <c r="D427" i="9" s="1"/>
  <c r="B428" i="9"/>
  <c r="D428" i="9" s="1"/>
  <c r="B429" i="9"/>
  <c r="D429" i="9" s="1"/>
  <c r="B430" i="9"/>
  <c r="B431" i="9"/>
  <c r="B432" i="9"/>
  <c r="D432" i="9" s="1"/>
  <c r="B433" i="9"/>
  <c r="D433" i="9" s="1"/>
  <c r="B434" i="9"/>
  <c r="D434" i="9" s="1"/>
  <c r="B435" i="9"/>
  <c r="D435" i="9" s="1"/>
  <c r="B436" i="9"/>
  <c r="D436" i="9" s="1"/>
  <c r="B437" i="9"/>
  <c r="D437" i="9" s="1"/>
  <c r="B438" i="9"/>
  <c r="B439" i="9"/>
  <c r="B440" i="9"/>
  <c r="D440" i="9" s="1"/>
  <c r="B441" i="9"/>
  <c r="D441" i="9" s="1"/>
  <c r="B442" i="9"/>
  <c r="D442" i="9" s="1"/>
  <c r="B443" i="9"/>
  <c r="D443" i="9" s="1"/>
  <c r="B444" i="9"/>
  <c r="D444" i="9" s="1"/>
  <c r="B445" i="9"/>
  <c r="D445" i="9" s="1"/>
  <c r="B446" i="9"/>
  <c r="B447" i="9"/>
  <c r="B448" i="9"/>
  <c r="D448" i="9" s="1"/>
  <c r="B449" i="9"/>
  <c r="D449" i="9" s="1"/>
  <c r="B450" i="9"/>
  <c r="D450" i="9" s="1"/>
  <c r="B451" i="9"/>
  <c r="D451" i="9" s="1"/>
  <c r="B452" i="9"/>
  <c r="D452" i="9" s="1"/>
  <c r="B453" i="9"/>
  <c r="D453" i="9" s="1"/>
  <c r="Q27" i="9" l="1"/>
  <c r="Q26" i="9"/>
  <c r="D140" i="9"/>
  <c r="C140" i="9" s="1"/>
  <c r="D100" i="9"/>
  <c r="C100" i="9" s="1"/>
  <c r="D60" i="9"/>
  <c r="C60" i="9" s="1"/>
  <c r="D132" i="9"/>
  <c r="C132" i="9" s="1"/>
  <c r="D76" i="9"/>
  <c r="C76" i="9" s="1"/>
  <c r="D44" i="9"/>
  <c r="C44" i="9" s="1"/>
  <c r="D28" i="9"/>
  <c r="C28" i="9" s="1"/>
  <c r="D153" i="9"/>
  <c r="C153" i="9" s="1"/>
  <c r="D295" i="9"/>
  <c r="C295" i="9" s="1"/>
  <c r="D287" i="9"/>
  <c r="C287" i="9" s="1"/>
  <c r="D279" i="9"/>
  <c r="C279" i="9" s="1"/>
  <c r="D271" i="9"/>
  <c r="C271" i="9" s="1"/>
  <c r="D84" i="9"/>
  <c r="C84" i="9" s="1"/>
  <c r="D20" i="9"/>
  <c r="C20" i="9" s="1"/>
  <c r="C145" i="9"/>
  <c r="C137" i="9"/>
  <c r="C89" i="9"/>
  <c r="C81" i="9"/>
  <c r="C73" i="9"/>
  <c r="D302" i="9"/>
  <c r="C302" i="9" s="1"/>
  <c r="D294" i="9"/>
  <c r="C294" i="9" s="1"/>
  <c r="D286" i="9"/>
  <c r="C286" i="9" s="1"/>
  <c r="D278" i="9"/>
  <c r="C278" i="9" s="1"/>
  <c r="D270" i="9"/>
  <c r="C270" i="9" s="1"/>
  <c r="D262" i="9"/>
  <c r="C262" i="9" s="1"/>
  <c r="D254" i="9"/>
  <c r="C254" i="9" s="1"/>
  <c r="D129" i="9"/>
  <c r="C129" i="9" s="1"/>
  <c r="D65" i="9"/>
  <c r="C65" i="9" s="1"/>
  <c r="D148" i="9"/>
  <c r="C148" i="9" s="1"/>
  <c r="D92" i="9"/>
  <c r="C92" i="9" s="1"/>
  <c r="D301" i="9"/>
  <c r="C301" i="9" s="1"/>
  <c r="D293" i="9"/>
  <c r="C293" i="9" s="1"/>
  <c r="D285" i="9"/>
  <c r="C285" i="9" s="1"/>
  <c r="D277" i="9"/>
  <c r="C277" i="9" s="1"/>
  <c r="D269" i="9"/>
  <c r="C269" i="9" s="1"/>
  <c r="D261" i="9"/>
  <c r="C261" i="9" s="1"/>
  <c r="D253" i="9"/>
  <c r="C253" i="9" s="1"/>
  <c r="D121" i="9"/>
  <c r="C121" i="9" s="1"/>
  <c r="D57" i="9"/>
  <c r="C57" i="9" s="1"/>
  <c r="D23" i="9"/>
  <c r="C23" i="9" s="1"/>
  <c r="D116" i="9"/>
  <c r="C116" i="9" s="1"/>
  <c r="D151" i="9"/>
  <c r="C151" i="9" s="1"/>
  <c r="D143" i="9"/>
  <c r="C143" i="9" s="1"/>
  <c r="D135" i="9"/>
  <c r="C135" i="9" s="1"/>
  <c r="D127" i="9"/>
  <c r="C127" i="9" s="1"/>
  <c r="D119" i="9"/>
  <c r="C119" i="9" s="1"/>
  <c r="D111" i="9"/>
  <c r="C111" i="9" s="1"/>
  <c r="D103" i="9"/>
  <c r="C103" i="9" s="1"/>
  <c r="D95" i="9"/>
  <c r="C95" i="9" s="1"/>
  <c r="D87" i="9"/>
  <c r="C87" i="9" s="1"/>
  <c r="D79" i="9"/>
  <c r="C79" i="9" s="1"/>
  <c r="D71" i="9"/>
  <c r="C71" i="9" s="1"/>
  <c r="D63" i="9"/>
  <c r="C63" i="9" s="1"/>
  <c r="D55" i="9"/>
  <c r="C55" i="9" s="1"/>
  <c r="D47" i="9"/>
  <c r="C47" i="9" s="1"/>
  <c r="D39" i="9"/>
  <c r="C39" i="9" s="1"/>
  <c r="D31" i="9"/>
  <c r="C31" i="9" s="1"/>
  <c r="D300" i="9"/>
  <c r="C300" i="9" s="1"/>
  <c r="D292" i="9"/>
  <c r="C292" i="9" s="1"/>
  <c r="D284" i="9"/>
  <c r="C284" i="9" s="1"/>
  <c r="D276" i="9"/>
  <c r="C276" i="9" s="1"/>
  <c r="D268" i="9"/>
  <c r="C268" i="9" s="1"/>
  <c r="D260" i="9"/>
  <c r="C260" i="9" s="1"/>
  <c r="D113" i="9"/>
  <c r="C113" i="9" s="1"/>
  <c r="D49" i="9"/>
  <c r="C49" i="9" s="1"/>
  <c r="D108" i="9"/>
  <c r="C108" i="9" s="1"/>
  <c r="D52" i="9"/>
  <c r="C52" i="9" s="1"/>
  <c r="C25" i="9"/>
  <c r="D9" i="9"/>
  <c r="D150" i="9"/>
  <c r="C150" i="9" s="1"/>
  <c r="D142" i="9"/>
  <c r="C142" i="9" s="1"/>
  <c r="D134" i="9"/>
  <c r="C134" i="9" s="1"/>
  <c r="D126" i="9"/>
  <c r="C126" i="9" s="1"/>
  <c r="D118" i="9"/>
  <c r="C118" i="9" s="1"/>
  <c r="D110" i="9"/>
  <c r="C110" i="9" s="1"/>
  <c r="D102" i="9"/>
  <c r="C102" i="9" s="1"/>
  <c r="D94" i="9"/>
  <c r="C94" i="9" s="1"/>
  <c r="D86" i="9"/>
  <c r="C86" i="9" s="1"/>
  <c r="D78" i="9"/>
  <c r="C78" i="9" s="1"/>
  <c r="D70" i="9"/>
  <c r="C70" i="9" s="1"/>
  <c r="D62" i="9"/>
  <c r="C62" i="9" s="1"/>
  <c r="D54" i="9"/>
  <c r="C54" i="9" s="1"/>
  <c r="D46" i="9"/>
  <c r="C46" i="9" s="1"/>
  <c r="D38" i="9"/>
  <c r="C38" i="9" s="1"/>
  <c r="D30" i="9"/>
  <c r="C30" i="9" s="1"/>
  <c r="D447" i="9"/>
  <c r="C447" i="9" s="1"/>
  <c r="D439" i="9"/>
  <c r="C439" i="9" s="1"/>
  <c r="D431" i="9"/>
  <c r="C431" i="9" s="1"/>
  <c r="D423" i="9"/>
  <c r="C423" i="9" s="1"/>
  <c r="D415" i="9"/>
  <c r="C415" i="9" s="1"/>
  <c r="D407" i="9"/>
  <c r="C407" i="9" s="1"/>
  <c r="D399" i="9"/>
  <c r="C399" i="9" s="1"/>
  <c r="D391" i="9"/>
  <c r="C391" i="9" s="1"/>
  <c r="D383" i="9"/>
  <c r="C383" i="9" s="1"/>
  <c r="D375" i="9"/>
  <c r="C375" i="9" s="1"/>
  <c r="D367" i="9"/>
  <c r="C367" i="9" s="1"/>
  <c r="D359" i="9"/>
  <c r="C359" i="9" s="1"/>
  <c r="D351" i="9"/>
  <c r="C351" i="9" s="1"/>
  <c r="D343" i="9"/>
  <c r="C343" i="9" s="1"/>
  <c r="D335" i="9"/>
  <c r="C335" i="9" s="1"/>
  <c r="D105" i="9"/>
  <c r="C105" i="9" s="1"/>
  <c r="D41" i="9"/>
  <c r="C41" i="9" s="1"/>
  <c r="D124" i="9"/>
  <c r="C124" i="9" s="1"/>
  <c r="D68" i="9"/>
  <c r="C68" i="9" s="1"/>
  <c r="D36" i="9"/>
  <c r="C36" i="9" s="1"/>
  <c r="D149" i="9"/>
  <c r="C149" i="9" s="1"/>
  <c r="D141" i="9"/>
  <c r="C141" i="9" s="1"/>
  <c r="D133" i="9"/>
  <c r="C133" i="9" s="1"/>
  <c r="D125" i="9"/>
  <c r="C125" i="9" s="1"/>
  <c r="D117" i="9"/>
  <c r="C117" i="9" s="1"/>
  <c r="D109" i="9"/>
  <c r="C109" i="9" s="1"/>
  <c r="D101" i="9"/>
  <c r="C101" i="9" s="1"/>
  <c r="D93" i="9"/>
  <c r="C93" i="9" s="1"/>
  <c r="D85" i="9"/>
  <c r="C85" i="9" s="1"/>
  <c r="D77" i="9"/>
  <c r="C77" i="9" s="1"/>
  <c r="D69" i="9"/>
  <c r="C69" i="9" s="1"/>
  <c r="D61" i="9"/>
  <c r="C61" i="9" s="1"/>
  <c r="D53" i="9"/>
  <c r="C53" i="9" s="1"/>
  <c r="D45" i="9"/>
  <c r="C45" i="9" s="1"/>
  <c r="D37" i="9"/>
  <c r="C37" i="9" s="1"/>
  <c r="D29" i="9"/>
  <c r="C29" i="9" s="1"/>
  <c r="D97" i="9"/>
  <c r="C97" i="9" s="1"/>
  <c r="D33" i="9"/>
  <c r="C33" i="9" s="1"/>
  <c r="C452" i="9"/>
  <c r="C444" i="9"/>
  <c r="C436" i="9"/>
  <c r="C428" i="9"/>
  <c r="C420" i="9"/>
  <c r="C412" i="9"/>
  <c r="C404" i="9"/>
  <c r="C396" i="9"/>
  <c r="C388" i="9"/>
  <c r="C380" i="9"/>
  <c r="C372" i="9"/>
  <c r="C364" i="9"/>
  <c r="C356" i="9"/>
  <c r="C348" i="9"/>
  <c r="C340" i="9"/>
  <c r="C332" i="9"/>
  <c r="D263" i="9"/>
  <c r="C263" i="9" s="1"/>
  <c r="C255" i="9"/>
  <c r="C247" i="9"/>
  <c r="C239" i="9"/>
  <c r="C231" i="9"/>
  <c r="C223" i="9"/>
  <c r="C215" i="9"/>
  <c r="C207" i="9"/>
  <c r="C199" i="9"/>
  <c r="D329" i="9"/>
  <c r="C329" i="9" s="1"/>
  <c r="C246" i="9"/>
  <c r="C238" i="9"/>
  <c r="C230" i="9"/>
  <c r="C222" i="9"/>
  <c r="C214" i="9"/>
  <c r="C206" i="9"/>
  <c r="C198" i="9"/>
  <c r="C245" i="9"/>
  <c r="C237" i="9"/>
  <c r="C229" i="9"/>
  <c r="C221" i="9"/>
  <c r="C213" i="9"/>
  <c r="C205" i="9"/>
  <c r="C197" i="9"/>
  <c r="C189" i="9"/>
  <c r="C181" i="9"/>
  <c r="C173" i="9"/>
  <c r="C449" i="9"/>
  <c r="C441" i="9"/>
  <c r="C433" i="9"/>
  <c r="C425" i="9"/>
  <c r="C417" i="9"/>
  <c r="C409" i="9"/>
  <c r="C401" i="9"/>
  <c r="C393" i="9"/>
  <c r="C385" i="9"/>
  <c r="C377" i="9"/>
  <c r="C369" i="9"/>
  <c r="C361" i="9"/>
  <c r="C353" i="9"/>
  <c r="C345" i="9"/>
  <c r="C337" i="9"/>
  <c r="C303" i="9"/>
  <c r="C309" i="9"/>
  <c r="D191" i="9"/>
  <c r="C191" i="9" s="1"/>
  <c r="D183" i="9"/>
  <c r="C183" i="9" s="1"/>
  <c r="D175" i="9"/>
  <c r="C175" i="9" s="1"/>
  <c r="D252" i="9"/>
  <c r="C252" i="9" s="1"/>
  <c r="D327" i="9"/>
  <c r="C327" i="9" s="1"/>
  <c r="D446" i="9"/>
  <c r="C446" i="9" s="1"/>
  <c r="D438" i="9"/>
  <c r="C438" i="9" s="1"/>
  <c r="D430" i="9"/>
  <c r="C430" i="9" s="1"/>
  <c r="D422" i="9"/>
  <c r="C422" i="9" s="1"/>
  <c r="D414" i="9"/>
  <c r="C414" i="9" s="1"/>
  <c r="D406" i="9"/>
  <c r="C406" i="9" s="1"/>
  <c r="D398" i="9"/>
  <c r="C398" i="9" s="1"/>
  <c r="D390" i="9"/>
  <c r="C390" i="9" s="1"/>
  <c r="D382" i="9"/>
  <c r="C382" i="9" s="1"/>
  <c r="D374" i="9"/>
  <c r="C374" i="9" s="1"/>
  <c r="D366" i="9"/>
  <c r="C366" i="9" s="1"/>
  <c r="D358" i="9"/>
  <c r="C358" i="9" s="1"/>
  <c r="D350" i="9"/>
  <c r="C350" i="9" s="1"/>
  <c r="D342" i="9"/>
  <c r="C342" i="9" s="1"/>
  <c r="C244" i="9"/>
  <c r="C236" i="9"/>
  <c r="C228" i="9"/>
  <c r="C220" i="9"/>
  <c r="C212" i="9"/>
  <c r="C204" i="9"/>
  <c r="C196" i="9"/>
  <c r="C188" i="9"/>
  <c r="C180" i="9"/>
  <c r="C172" i="9"/>
  <c r="C448" i="9"/>
  <c r="C440" i="9"/>
  <c r="C432" i="9"/>
  <c r="C424" i="9"/>
  <c r="C416" i="9"/>
  <c r="C408" i="9"/>
  <c r="C400" i="9"/>
  <c r="C392" i="9"/>
  <c r="C384" i="9"/>
  <c r="C376" i="9"/>
  <c r="C368" i="9"/>
  <c r="C360" i="9"/>
  <c r="C352" i="9"/>
  <c r="C344" i="9"/>
  <c r="C324" i="9"/>
  <c r="D190" i="9"/>
  <c r="C190" i="9" s="1"/>
  <c r="D182" i="9"/>
  <c r="C182" i="9" s="1"/>
  <c r="D174" i="9"/>
  <c r="C174" i="9" s="1"/>
  <c r="D334" i="9"/>
  <c r="C334" i="9" s="1"/>
  <c r="D326" i="9"/>
  <c r="C326" i="9" s="1"/>
  <c r="C453" i="9"/>
  <c r="C445" i="9"/>
  <c r="C437" i="9"/>
  <c r="C429" i="9"/>
  <c r="C421" i="9"/>
  <c r="C413" i="9"/>
  <c r="C405" i="9"/>
  <c r="C397" i="9"/>
  <c r="C389" i="9"/>
  <c r="C381" i="9"/>
  <c r="C373" i="9"/>
  <c r="C365" i="9"/>
  <c r="C357" i="9"/>
  <c r="C349" i="9"/>
  <c r="C336" i="9"/>
  <c r="C341" i="9"/>
  <c r="C333" i="9"/>
  <c r="C325" i="9"/>
  <c r="C297" i="9"/>
  <c r="C289" i="9"/>
  <c r="C281" i="9"/>
  <c r="C273" i="9"/>
  <c r="C265" i="9"/>
  <c r="C257" i="9"/>
  <c r="C249" i="9"/>
  <c r="C241" i="9"/>
  <c r="C233" i="9"/>
  <c r="C225" i="9"/>
  <c r="C217" i="9"/>
  <c r="C209" i="9"/>
  <c r="C201" i="9"/>
  <c r="C193" i="9"/>
  <c r="C185" i="9"/>
  <c r="C177" i="9"/>
  <c r="C161" i="9"/>
  <c r="C22" i="9"/>
  <c r="C21" i="9"/>
  <c r="C26" i="9"/>
  <c r="C24" i="9"/>
  <c r="C8" i="9"/>
  <c r="C296" i="9"/>
  <c r="C288" i="9"/>
  <c r="C280" i="9"/>
  <c r="C272" i="9"/>
  <c r="C264" i="9"/>
  <c r="C256" i="9"/>
  <c r="C248" i="9"/>
  <c r="C240" i="9"/>
  <c r="C232" i="9"/>
  <c r="C224" i="9"/>
  <c r="C216" i="9"/>
  <c r="C208" i="9"/>
  <c r="C200" i="9"/>
  <c r="C192" i="9"/>
  <c r="C184" i="9"/>
  <c r="C176" i="9"/>
  <c r="C328" i="9"/>
  <c r="C152" i="9"/>
  <c r="C144" i="9"/>
  <c r="C136" i="9"/>
  <c r="C128" i="9"/>
  <c r="C120" i="9"/>
  <c r="C112" i="9"/>
  <c r="C104" i="9"/>
  <c r="C96" i="9"/>
  <c r="C88" i="9"/>
  <c r="C80" i="9"/>
  <c r="C72" i="9"/>
  <c r="C64" i="9"/>
  <c r="C56" i="9"/>
  <c r="C48" i="9"/>
  <c r="C40" i="9"/>
  <c r="C32" i="9"/>
  <c r="C18" i="9"/>
  <c r="C291" i="9"/>
  <c r="C259" i="9"/>
  <c r="C227" i="9"/>
  <c r="C219" i="9"/>
  <c r="C203" i="9"/>
  <c r="C187" i="9"/>
  <c r="C171" i="9"/>
  <c r="C298" i="9"/>
  <c r="C290" i="9"/>
  <c r="C282" i="9"/>
  <c r="C274" i="9"/>
  <c r="C266" i="9"/>
  <c r="C258" i="9"/>
  <c r="C250" i="9"/>
  <c r="C242" i="9"/>
  <c r="C234" i="9"/>
  <c r="C226" i="9"/>
  <c r="C218" i="9"/>
  <c r="C210" i="9"/>
  <c r="C202" i="9"/>
  <c r="C194" i="9"/>
  <c r="C186" i="9"/>
  <c r="C178" i="9"/>
  <c r="C283" i="9"/>
  <c r="C243" i="9"/>
  <c r="C195" i="9"/>
  <c r="C267" i="9"/>
  <c r="C147" i="9"/>
  <c r="C139" i="9"/>
  <c r="C131" i="9"/>
  <c r="C123" i="9"/>
  <c r="C115" i="9"/>
  <c r="C107" i="9"/>
  <c r="C99" i="9"/>
  <c r="C91" i="9"/>
  <c r="C83" i="9"/>
  <c r="C75" i="9"/>
  <c r="C67" i="9"/>
  <c r="C59" i="9"/>
  <c r="C51" i="9"/>
  <c r="C43" i="9"/>
  <c r="C35" i="9"/>
  <c r="C27" i="9"/>
  <c r="C275" i="9"/>
  <c r="C146" i="9"/>
  <c r="C138" i="9"/>
  <c r="C130" i="9"/>
  <c r="C122" i="9"/>
  <c r="C114" i="9"/>
  <c r="C106" i="9"/>
  <c r="C98" i="9"/>
  <c r="C90" i="9"/>
  <c r="C82" i="9"/>
  <c r="C74" i="9"/>
  <c r="C66" i="9"/>
  <c r="C58" i="9"/>
  <c r="C50" i="9"/>
  <c r="C42" i="9"/>
  <c r="C34" i="9"/>
  <c r="C451" i="9"/>
  <c r="C443" i="9"/>
  <c r="C435" i="9"/>
  <c r="C427" i="9"/>
  <c r="C419" i="9"/>
  <c r="C411" i="9"/>
  <c r="C403" i="9"/>
  <c r="C395" i="9"/>
  <c r="C387" i="9"/>
  <c r="C379" i="9"/>
  <c r="C371" i="9"/>
  <c r="C363" i="9"/>
  <c r="C355" i="9"/>
  <c r="C347" i="9"/>
  <c r="C339" i="9"/>
  <c r="C331" i="9"/>
  <c r="C235" i="9"/>
  <c r="C323" i="9"/>
  <c r="C450" i="9"/>
  <c r="C442" i="9"/>
  <c r="C434" i="9"/>
  <c r="C426" i="9"/>
  <c r="C418" i="9"/>
  <c r="C410" i="9"/>
  <c r="C402" i="9"/>
  <c r="C394" i="9"/>
  <c r="C386" i="9"/>
  <c r="C378" i="9"/>
  <c r="C370" i="9"/>
  <c r="C362" i="9"/>
  <c r="C354" i="9"/>
  <c r="C346" i="9"/>
  <c r="C338" i="9"/>
  <c r="C330" i="9"/>
  <c r="C299" i="9"/>
  <c r="C251" i="9"/>
  <c r="C211" i="9"/>
  <c r="C179" i="9"/>
  <c r="C19" i="9"/>
  <c r="C3" i="9"/>
  <c r="AB29" i="6"/>
  <c r="AB31" i="6"/>
  <c r="AB35" i="6"/>
  <c r="AB37" i="6"/>
  <c r="AB39" i="6"/>
  <c r="AB40" i="6"/>
  <c r="AB42" i="6"/>
  <c r="AB44" i="6"/>
  <c r="AB45" i="6"/>
  <c r="AB46" i="6"/>
  <c r="AB47" i="6"/>
  <c r="AB48" i="6"/>
  <c r="AB49" i="6"/>
  <c r="AB50" i="6"/>
  <c r="AB51" i="6"/>
  <c r="AB52" i="6"/>
  <c r="AB55" i="6"/>
  <c r="AB56" i="6"/>
  <c r="AB57" i="6"/>
  <c r="AB58" i="6"/>
  <c r="AB59" i="6"/>
  <c r="AB60" i="6"/>
  <c r="AB61" i="6"/>
  <c r="AB63" i="6"/>
  <c r="AB65" i="6"/>
  <c r="AB67" i="6"/>
  <c r="AB69" i="6"/>
  <c r="AB72" i="6"/>
  <c r="AB73" i="6"/>
  <c r="AB74" i="6"/>
  <c r="AB75" i="6"/>
  <c r="AB76" i="6"/>
  <c r="AB79" i="6"/>
  <c r="AB80" i="6"/>
  <c r="AB82" i="6"/>
  <c r="AB83" i="6"/>
  <c r="AB84" i="6"/>
  <c r="AB86" i="6"/>
  <c r="AB88" i="6"/>
  <c r="AB90" i="6"/>
  <c r="AB92" i="6"/>
  <c r="AB93" i="6"/>
  <c r="AB95" i="6"/>
  <c r="AB97" i="6"/>
  <c r="AB98" i="6"/>
  <c r="AB99" i="6"/>
  <c r="AB100" i="6"/>
  <c r="AB102" i="6"/>
  <c r="AB103" i="6"/>
  <c r="AB104" i="6"/>
  <c r="AB106" i="6"/>
  <c r="AB108" i="6"/>
  <c r="AB110" i="6"/>
  <c r="AB111" i="6"/>
  <c r="AB112" i="6"/>
  <c r="AB114" i="6"/>
  <c r="AB115" i="6"/>
  <c r="AB116" i="6"/>
  <c r="AB117" i="6"/>
  <c r="AB120" i="6"/>
  <c r="AB121" i="6"/>
  <c r="AB122" i="6"/>
  <c r="AB123" i="6"/>
  <c r="AB124" i="6"/>
  <c r="AB125" i="6"/>
  <c r="AB127" i="6"/>
  <c r="AB129" i="6"/>
  <c r="AB131" i="6"/>
  <c r="AB133" i="6"/>
  <c r="AB135" i="6"/>
  <c r="AB136" i="6"/>
  <c r="AB138" i="6"/>
  <c r="AB139" i="6"/>
  <c r="AB140" i="6"/>
  <c r="AB142" i="6"/>
  <c r="AB143" i="6"/>
  <c r="AB144" i="6"/>
  <c r="AB146" i="6"/>
  <c r="AB147" i="6"/>
  <c r="AB150" i="6"/>
  <c r="AB152" i="6"/>
  <c r="AB5" i="6"/>
  <c r="AB6" i="6"/>
  <c r="AB7" i="6"/>
  <c r="AB8" i="6"/>
  <c r="AB9" i="6"/>
  <c r="AB10" i="6"/>
  <c r="AB11" i="6"/>
  <c r="AB12" i="6"/>
  <c r="AB13" i="6"/>
  <c r="AB14" i="6"/>
  <c r="AB15" i="6"/>
  <c r="AB16" i="6"/>
  <c r="AB18" i="6"/>
  <c r="AB19" i="6"/>
  <c r="AB21" i="6"/>
  <c r="AB23" i="6"/>
  <c r="AB25" i="6"/>
  <c r="AB26" i="6"/>
  <c r="AB27" i="6"/>
  <c r="AB28" i="6"/>
  <c r="AB4" i="6"/>
  <c r="AB17" i="6"/>
  <c r="AB20" i="6"/>
  <c r="AB22" i="6"/>
  <c r="AB24" i="6"/>
  <c r="AB3" i="6"/>
  <c r="AB151" i="6"/>
  <c r="AB149" i="6"/>
  <c r="AB148" i="6"/>
  <c r="AB145" i="6"/>
  <c r="AB141" i="6"/>
  <c r="AB137" i="6"/>
  <c r="AB134" i="6"/>
  <c r="AB132" i="6"/>
  <c r="AB130" i="6"/>
  <c r="AB128" i="6"/>
  <c r="AB126" i="6"/>
  <c r="AB119" i="6"/>
  <c r="AB118" i="6"/>
  <c r="AB113" i="6"/>
  <c r="AB109" i="6"/>
  <c r="AB107" i="6"/>
  <c r="AB105" i="6"/>
  <c r="AB101" i="6"/>
  <c r="AB96" i="6"/>
  <c r="AB94" i="6"/>
  <c r="AB91" i="6"/>
  <c r="AB89" i="6"/>
  <c r="AB87" i="6"/>
  <c r="AB85" i="6"/>
  <c r="AB81" i="6"/>
  <c r="AB78" i="6"/>
  <c r="AB77" i="6"/>
  <c r="AB71" i="6"/>
  <c r="AB70" i="6"/>
  <c r="AB68" i="6"/>
  <c r="AB66" i="6"/>
  <c r="AB64" i="6"/>
  <c r="AB62" i="6"/>
  <c r="AB54" i="6"/>
  <c r="AB53" i="6"/>
  <c r="AB43" i="6"/>
  <c r="AB41" i="6"/>
  <c r="AB38" i="6"/>
  <c r="AB36" i="6"/>
  <c r="AB34" i="6"/>
  <c r="AB33" i="6"/>
  <c r="AB32" i="6"/>
  <c r="AB30" i="6"/>
  <c r="W4" i="6"/>
  <c r="W5" i="6"/>
  <c r="W6" i="6"/>
  <c r="W7" i="6"/>
  <c r="W8" i="6"/>
  <c r="W9" i="6"/>
  <c r="W10" i="6"/>
  <c r="W11" i="6"/>
  <c r="W12" i="6"/>
  <c r="W13" i="6"/>
  <c r="W14" i="6"/>
  <c r="W15" i="6"/>
  <c r="W16" i="6"/>
  <c r="W17" i="6"/>
  <c r="W18" i="6"/>
  <c r="W19" i="6"/>
  <c r="W20" i="6"/>
  <c r="W21" i="6"/>
  <c r="W22" i="6"/>
  <c r="W23" i="6"/>
  <c r="W24" i="6"/>
  <c r="W25" i="6"/>
  <c r="W26" i="6"/>
  <c r="W27" i="6"/>
  <c r="W28" i="6"/>
  <c r="W29" i="6"/>
  <c r="W30" i="6"/>
  <c r="W31" i="6"/>
  <c r="W32" i="6"/>
  <c r="W33" i="6"/>
  <c r="W34" i="6"/>
  <c r="W35" i="6"/>
  <c r="W36" i="6"/>
  <c r="W37" i="6"/>
  <c r="W38" i="6"/>
  <c r="W39" i="6"/>
  <c r="W40" i="6"/>
  <c r="W41" i="6"/>
  <c r="W42" i="6"/>
  <c r="W43" i="6"/>
  <c r="W44" i="6"/>
  <c r="W45" i="6"/>
  <c r="W46" i="6"/>
  <c r="W47" i="6"/>
  <c r="W48" i="6"/>
  <c r="W49" i="6"/>
  <c r="W50" i="6"/>
  <c r="W51" i="6"/>
  <c r="W52" i="6"/>
  <c r="W53" i="6"/>
  <c r="W54" i="6"/>
  <c r="W55" i="6"/>
  <c r="W56" i="6"/>
  <c r="W57" i="6"/>
  <c r="W58" i="6"/>
  <c r="W59" i="6"/>
  <c r="W60" i="6"/>
  <c r="W61" i="6"/>
  <c r="W62" i="6"/>
  <c r="W63" i="6"/>
  <c r="W64" i="6"/>
  <c r="W65" i="6"/>
  <c r="W66" i="6"/>
  <c r="W67" i="6"/>
  <c r="W68" i="6"/>
  <c r="W69" i="6"/>
  <c r="W70" i="6"/>
  <c r="W71" i="6"/>
  <c r="W72" i="6"/>
  <c r="W73" i="6"/>
  <c r="W74" i="6"/>
  <c r="W75" i="6"/>
  <c r="W76" i="6"/>
  <c r="W77" i="6"/>
  <c r="W78" i="6"/>
  <c r="W79" i="6"/>
  <c r="W80" i="6"/>
  <c r="W81" i="6"/>
  <c r="W82" i="6"/>
  <c r="W83" i="6"/>
  <c r="W84" i="6"/>
  <c r="W85" i="6"/>
  <c r="W86" i="6"/>
  <c r="W87" i="6"/>
  <c r="W88" i="6"/>
  <c r="W89" i="6"/>
  <c r="W90" i="6"/>
  <c r="W91" i="6"/>
  <c r="W92" i="6"/>
  <c r="W93" i="6"/>
  <c r="W94" i="6"/>
  <c r="W95" i="6"/>
  <c r="W96" i="6"/>
  <c r="W97" i="6"/>
  <c r="W98" i="6"/>
  <c r="W99" i="6"/>
  <c r="W100" i="6"/>
  <c r="W101" i="6"/>
  <c r="W102" i="6"/>
  <c r="W103" i="6"/>
  <c r="W104" i="6"/>
  <c r="W105" i="6"/>
  <c r="W106" i="6"/>
  <c r="W107" i="6"/>
  <c r="W108" i="6"/>
  <c r="W109" i="6"/>
  <c r="W110" i="6"/>
  <c r="W111" i="6"/>
  <c r="W112" i="6"/>
  <c r="W113" i="6"/>
  <c r="W114" i="6"/>
  <c r="W115" i="6"/>
  <c r="W116" i="6"/>
  <c r="W117" i="6"/>
  <c r="W118" i="6"/>
  <c r="W119" i="6"/>
  <c r="W120" i="6"/>
  <c r="W121" i="6"/>
  <c r="W122" i="6"/>
  <c r="W123" i="6"/>
  <c r="W124" i="6"/>
  <c r="W125" i="6"/>
  <c r="W126" i="6"/>
  <c r="W127" i="6"/>
  <c r="W128" i="6"/>
  <c r="W129" i="6"/>
  <c r="W130" i="6"/>
  <c r="W131" i="6"/>
  <c r="W132" i="6"/>
  <c r="W133" i="6"/>
  <c r="W134" i="6"/>
  <c r="W135" i="6"/>
  <c r="W136" i="6"/>
  <c r="W137" i="6"/>
  <c r="W138" i="6"/>
  <c r="W139" i="6"/>
  <c r="W140" i="6"/>
  <c r="W141" i="6"/>
  <c r="W142" i="6"/>
  <c r="W143" i="6"/>
  <c r="W144" i="6"/>
  <c r="W145" i="6"/>
  <c r="W146" i="6"/>
  <c r="W147" i="6"/>
  <c r="W148" i="6"/>
  <c r="W149" i="6"/>
  <c r="W150" i="6"/>
  <c r="W151" i="6"/>
  <c r="W152" i="6"/>
  <c r="W3" i="6"/>
  <c r="R33" i="6"/>
  <c r="R34" i="6"/>
  <c r="R35" i="6"/>
  <c r="R36" i="6"/>
  <c r="R37" i="6"/>
  <c r="R38" i="6"/>
  <c r="R39" i="6"/>
  <c r="R40" i="6"/>
  <c r="R41" i="6"/>
  <c r="R42" i="6"/>
  <c r="R43" i="6"/>
  <c r="R44" i="6"/>
  <c r="R45" i="6"/>
  <c r="R46" i="6"/>
  <c r="R47" i="6"/>
  <c r="R48" i="6"/>
  <c r="R49" i="6"/>
  <c r="R50" i="6"/>
  <c r="R51" i="6"/>
  <c r="R52" i="6"/>
  <c r="R53" i="6"/>
  <c r="R54" i="6"/>
  <c r="R55" i="6"/>
  <c r="R56" i="6"/>
  <c r="R57" i="6"/>
  <c r="R58" i="6"/>
  <c r="R59" i="6"/>
  <c r="R60" i="6"/>
  <c r="R61" i="6"/>
  <c r="R62" i="6"/>
  <c r="R63" i="6"/>
  <c r="R64" i="6"/>
  <c r="R65" i="6"/>
  <c r="R66" i="6"/>
  <c r="R67" i="6"/>
  <c r="R68" i="6"/>
  <c r="R69" i="6"/>
  <c r="R70" i="6"/>
  <c r="R71" i="6"/>
  <c r="R72" i="6"/>
  <c r="R73" i="6"/>
  <c r="R74" i="6"/>
  <c r="R75" i="6"/>
  <c r="R76" i="6"/>
  <c r="R77" i="6"/>
  <c r="R78" i="6"/>
  <c r="R79" i="6"/>
  <c r="R80" i="6"/>
  <c r="R81" i="6"/>
  <c r="R82" i="6"/>
  <c r="R83" i="6"/>
  <c r="R84" i="6"/>
  <c r="R85" i="6"/>
  <c r="R86" i="6"/>
  <c r="R87" i="6"/>
  <c r="R88" i="6"/>
  <c r="R89" i="6"/>
  <c r="R90" i="6"/>
  <c r="R91" i="6"/>
  <c r="R92" i="6"/>
  <c r="R93" i="6"/>
  <c r="R94" i="6"/>
  <c r="R95" i="6"/>
  <c r="R96" i="6"/>
  <c r="R97" i="6"/>
  <c r="R98" i="6"/>
  <c r="R99" i="6"/>
  <c r="R100" i="6"/>
  <c r="R101" i="6"/>
  <c r="R102" i="6"/>
  <c r="R103" i="6"/>
  <c r="R104" i="6"/>
  <c r="R105" i="6"/>
  <c r="R106" i="6"/>
  <c r="R107" i="6"/>
  <c r="R108" i="6"/>
  <c r="R109" i="6"/>
  <c r="R110" i="6"/>
  <c r="R111" i="6"/>
  <c r="R112" i="6"/>
  <c r="R113" i="6"/>
  <c r="R114" i="6"/>
  <c r="R115" i="6"/>
  <c r="R116" i="6"/>
  <c r="R117" i="6"/>
  <c r="R118" i="6"/>
  <c r="R119" i="6"/>
  <c r="R120" i="6"/>
  <c r="R121" i="6"/>
  <c r="R122" i="6"/>
  <c r="R123" i="6"/>
  <c r="R124" i="6"/>
  <c r="R125" i="6"/>
  <c r="R126" i="6"/>
  <c r="R127" i="6"/>
  <c r="R128" i="6"/>
  <c r="R129" i="6"/>
  <c r="R130" i="6"/>
  <c r="R131" i="6"/>
  <c r="R132" i="6"/>
  <c r="R133" i="6"/>
  <c r="R134" i="6"/>
  <c r="R135" i="6"/>
  <c r="R136" i="6"/>
  <c r="R137" i="6"/>
  <c r="R138" i="6"/>
  <c r="R139" i="6"/>
  <c r="R140" i="6"/>
  <c r="R141" i="6"/>
  <c r="R142" i="6"/>
  <c r="R143" i="6"/>
  <c r="R144" i="6"/>
  <c r="R145" i="6"/>
  <c r="R146" i="6"/>
  <c r="R147" i="6"/>
  <c r="R148" i="6"/>
  <c r="R149" i="6"/>
  <c r="R150" i="6"/>
  <c r="R151" i="6"/>
  <c r="R152" i="6"/>
  <c r="R4" i="6"/>
  <c r="R5" i="6"/>
  <c r="R6" i="6"/>
  <c r="R7" i="6"/>
  <c r="R8" i="6"/>
  <c r="R9" i="6"/>
  <c r="R10" i="6"/>
  <c r="R11" i="6"/>
  <c r="R12" i="6"/>
  <c r="R13" i="6"/>
  <c r="R14" i="6"/>
  <c r="R15" i="6"/>
  <c r="R16" i="6"/>
  <c r="R17" i="6"/>
  <c r="R18" i="6"/>
  <c r="R19" i="6"/>
  <c r="R20" i="6"/>
  <c r="R21" i="6"/>
  <c r="R22" i="6"/>
  <c r="R23" i="6"/>
  <c r="R24" i="6"/>
  <c r="R25" i="6"/>
  <c r="R26" i="6"/>
  <c r="R27" i="6"/>
  <c r="R28" i="6"/>
  <c r="R29" i="6"/>
  <c r="R30" i="6"/>
  <c r="R31" i="6"/>
  <c r="R32" i="6"/>
  <c r="R3" i="6"/>
  <c r="J11" i="9" l="1"/>
  <c r="J19" i="9"/>
  <c r="J27" i="9"/>
  <c r="J35" i="9"/>
  <c r="J43" i="9"/>
  <c r="J51" i="9"/>
  <c r="J59" i="9"/>
  <c r="J67" i="9"/>
  <c r="J75" i="9"/>
  <c r="J83" i="9"/>
  <c r="J91" i="9"/>
  <c r="J99" i="9"/>
  <c r="J107" i="9"/>
  <c r="J115" i="9"/>
  <c r="J123" i="9"/>
  <c r="J131" i="9"/>
  <c r="J139" i="9"/>
  <c r="J147" i="9"/>
  <c r="J155" i="9"/>
  <c r="J163" i="9"/>
  <c r="J171" i="9"/>
  <c r="J179" i="9"/>
  <c r="J187" i="9"/>
  <c r="J195" i="9"/>
  <c r="J203" i="9"/>
  <c r="J211" i="9"/>
  <c r="J219" i="9"/>
  <c r="J227" i="9"/>
  <c r="J235" i="9"/>
  <c r="J243" i="9"/>
  <c r="J251" i="9"/>
  <c r="J259" i="9"/>
  <c r="J267" i="9"/>
  <c r="J275" i="9"/>
  <c r="J283" i="9"/>
  <c r="J291" i="9"/>
  <c r="J299" i="9"/>
  <c r="J307" i="9"/>
  <c r="J315" i="9"/>
  <c r="J323" i="9"/>
  <c r="J331" i="9"/>
  <c r="J339" i="9"/>
  <c r="J347" i="9"/>
  <c r="J355" i="9"/>
  <c r="J363" i="9"/>
  <c r="J371" i="9"/>
  <c r="J379" i="9"/>
  <c r="J387" i="9"/>
  <c r="J395" i="9"/>
  <c r="J403" i="9"/>
  <c r="J411" i="9"/>
  <c r="J419" i="9"/>
  <c r="J427" i="9"/>
  <c r="J435" i="9"/>
  <c r="J443" i="9"/>
  <c r="J451" i="9"/>
  <c r="J26" i="9"/>
  <c r="J66" i="9"/>
  <c r="J82" i="9"/>
  <c r="J98" i="9"/>
  <c r="J114" i="9"/>
  <c r="J130" i="9"/>
  <c r="J146" i="9"/>
  <c r="J170" i="9"/>
  <c r="J194" i="9"/>
  <c r="J226" i="9"/>
  <c r="J274" i="9"/>
  <c r="J322" i="9"/>
  <c r="J386" i="9"/>
  <c r="J450" i="9"/>
  <c r="J4" i="9"/>
  <c r="J12" i="9"/>
  <c r="J20" i="9"/>
  <c r="J28" i="9"/>
  <c r="J36" i="9"/>
  <c r="J44" i="9"/>
  <c r="J52" i="9"/>
  <c r="J60" i="9"/>
  <c r="J68" i="9"/>
  <c r="J76" i="9"/>
  <c r="J84" i="9"/>
  <c r="J92" i="9"/>
  <c r="J100" i="9"/>
  <c r="J108" i="9"/>
  <c r="J116" i="9"/>
  <c r="J124" i="9"/>
  <c r="J132" i="9"/>
  <c r="J140" i="9"/>
  <c r="J148" i="9"/>
  <c r="J156" i="9"/>
  <c r="J164" i="9"/>
  <c r="J172" i="9"/>
  <c r="J180" i="9"/>
  <c r="J188" i="9"/>
  <c r="J196" i="9"/>
  <c r="J204" i="9"/>
  <c r="J212" i="9"/>
  <c r="J220" i="9"/>
  <c r="J228" i="9"/>
  <c r="J236" i="9"/>
  <c r="J244" i="9"/>
  <c r="J252" i="9"/>
  <c r="J260" i="9"/>
  <c r="J268" i="9"/>
  <c r="J276" i="9"/>
  <c r="J284" i="9"/>
  <c r="J292" i="9"/>
  <c r="J300" i="9"/>
  <c r="J308" i="9"/>
  <c r="J316" i="9"/>
  <c r="J324" i="9"/>
  <c r="J332" i="9"/>
  <c r="J340" i="9"/>
  <c r="J348" i="9"/>
  <c r="J356" i="9"/>
  <c r="J364" i="9"/>
  <c r="J372" i="9"/>
  <c r="J380" i="9"/>
  <c r="J388" i="9"/>
  <c r="J396" i="9"/>
  <c r="J404" i="9"/>
  <c r="J412" i="9"/>
  <c r="J420" i="9"/>
  <c r="J428" i="9"/>
  <c r="J436" i="9"/>
  <c r="J444" i="9"/>
  <c r="J452" i="9"/>
  <c r="J58" i="9"/>
  <c r="J154" i="9"/>
  <c r="J202" i="9"/>
  <c r="J242" i="9"/>
  <c r="J282" i="9"/>
  <c r="J330" i="9"/>
  <c r="J370" i="9"/>
  <c r="J410" i="9"/>
  <c r="J434" i="9"/>
  <c r="J5" i="9"/>
  <c r="J13" i="9"/>
  <c r="J21" i="9"/>
  <c r="J29" i="9"/>
  <c r="J37" i="9"/>
  <c r="J45" i="9"/>
  <c r="J53" i="9"/>
  <c r="J61" i="9"/>
  <c r="J69" i="9"/>
  <c r="J77" i="9"/>
  <c r="J85" i="9"/>
  <c r="J93" i="9"/>
  <c r="J101" i="9"/>
  <c r="J109" i="9"/>
  <c r="J117" i="9"/>
  <c r="J125" i="9"/>
  <c r="J133" i="9"/>
  <c r="J141" i="9"/>
  <c r="J149" i="9"/>
  <c r="J157" i="9"/>
  <c r="J165" i="9"/>
  <c r="J173" i="9"/>
  <c r="J181" i="9"/>
  <c r="J189" i="9"/>
  <c r="J197" i="9"/>
  <c r="J205" i="9"/>
  <c r="J213" i="9"/>
  <c r="J221" i="9"/>
  <c r="J229" i="9"/>
  <c r="J237" i="9"/>
  <c r="J245" i="9"/>
  <c r="J253" i="9"/>
  <c r="J261" i="9"/>
  <c r="J269" i="9"/>
  <c r="J277" i="9"/>
  <c r="J285" i="9"/>
  <c r="J293" i="9"/>
  <c r="J301" i="9"/>
  <c r="J309" i="9"/>
  <c r="J317" i="9"/>
  <c r="J325" i="9"/>
  <c r="J333" i="9"/>
  <c r="J341" i="9"/>
  <c r="J349" i="9"/>
  <c r="J357" i="9"/>
  <c r="J365" i="9"/>
  <c r="J373" i="9"/>
  <c r="J381" i="9"/>
  <c r="J389" i="9"/>
  <c r="J397" i="9"/>
  <c r="J405" i="9"/>
  <c r="J413" i="9"/>
  <c r="J421" i="9"/>
  <c r="J429" i="9"/>
  <c r="J437" i="9"/>
  <c r="J445" i="9"/>
  <c r="J453" i="9"/>
  <c r="J50" i="9"/>
  <c r="J178" i="9"/>
  <c r="J258" i="9"/>
  <c r="J314" i="9"/>
  <c r="J394" i="9"/>
  <c r="J6" i="9"/>
  <c r="J14" i="9"/>
  <c r="J22" i="9"/>
  <c r="J30" i="9"/>
  <c r="J38" i="9"/>
  <c r="J46" i="9"/>
  <c r="J54" i="9"/>
  <c r="J62" i="9"/>
  <c r="J70" i="9"/>
  <c r="J78" i="9"/>
  <c r="J86" i="9"/>
  <c r="J94" i="9"/>
  <c r="J102" i="9"/>
  <c r="J110" i="9"/>
  <c r="J118" i="9"/>
  <c r="J126" i="9"/>
  <c r="J134" i="9"/>
  <c r="J142" i="9"/>
  <c r="J150" i="9"/>
  <c r="J158" i="9"/>
  <c r="J166" i="9"/>
  <c r="J174" i="9"/>
  <c r="J182" i="9"/>
  <c r="J190" i="9"/>
  <c r="J198" i="9"/>
  <c r="J206" i="9"/>
  <c r="J214" i="9"/>
  <c r="J222" i="9"/>
  <c r="J230" i="9"/>
  <c r="J238" i="9"/>
  <c r="J246" i="9"/>
  <c r="J254" i="9"/>
  <c r="J262" i="9"/>
  <c r="J270" i="9"/>
  <c r="J278" i="9"/>
  <c r="J286" i="9"/>
  <c r="J294" i="9"/>
  <c r="J302" i="9"/>
  <c r="J310" i="9"/>
  <c r="J318" i="9"/>
  <c r="J326" i="9"/>
  <c r="J334" i="9"/>
  <c r="J342" i="9"/>
  <c r="J350" i="9"/>
  <c r="J358" i="9"/>
  <c r="J366" i="9"/>
  <c r="J374" i="9"/>
  <c r="J382" i="9"/>
  <c r="J390" i="9"/>
  <c r="J398" i="9"/>
  <c r="J406" i="9"/>
  <c r="J414" i="9"/>
  <c r="J422" i="9"/>
  <c r="J430" i="9"/>
  <c r="J438" i="9"/>
  <c r="J446" i="9"/>
  <c r="J42" i="9"/>
  <c r="J234" i="9"/>
  <c r="J354" i="9"/>
  <c r="J426" i="9"/>
  <c r="J7" i="9"/>
  <c r="J15" i="9"/>
  <c r="J23" i="9"/>
  <c r="J31" i="9"/>
  <c r="J39" i="9"/>
  <c r="J47" i="9"/>
  <c r="J55" i="9"/>
  <c r="J63" i="9"/>
  <c r="J71" i="9"/>
  <c r="J79" i="9"/>
  <c r="J87" i="9"/>
  <c r="J95" i="9"/>
  <c r="J103" i="9"/>
  <c r="J111" i="9"/>
  <c r="J119" i="9"/>
  <c r="J127" i="9"/>
  <c r="J135" i="9"/>
  <c r="J143" i="9"/>
  <c r="J151" i="9"/>
  <c r="J159" i="9"/>
  <c r="J167" i="9"/>
  <c r="J175" i="9"/>
  <c r="J183" i="9"/>
  <c r="J191" i="9"/>
  <c r="J199" i="9"/>
  <c r="J207" i="9"/>
  <c r="J215" i="9"/>
  <c r="J223" i="9"/>
  <c r="J231" i="9"/>
  <c r="J239" i="9"/>
  <c r="J247" i="9"/>
  <c r="J255" i="9"/>
  <c r="J263" i="9"/>
  <c r="J271" i="9"/>
  <c r="J279" i="9"/>
  <c r="J287" i="9"/>
  <c r="J295" i="9"/>
  <c r="J303" i="9"/>
  <c r="J311" i="9"/>
  <c r="J319" i="9"/>
  <c r="J327" i="9"/>
  <c r="J335" i="9"/>
  <c r="J343" i="9"/>
  <c r="J351" i="9"/>
  <c r="J359" i="9"/>
  <c r="J367" i="9"/>
  <c r="J375" i="9"/>
  <c r="J383" i="9"/>
  <c r="J391" i="9"/>
  <c r="J399" i="9"/>
  <c r="J407" i="9"/>
  <c r="J415" i="9"/>
  <c r="J423" i="9"/>
  <c r="J431" i="9"/>
  <c r="J439" i="9"/>
  <c r="J447" i="9"/>
  <c r="J3" i="9"/>
  <c r="J18" i="9"/>
  <c r="J74" i="9"/>
  <c r="J90" i="9"/>
  <c r="J106" i="9"/>
  <c r="J122" i="9"/>
  <c r="J138" i="9"/>
  <c r="J162" i="9"/>
  <c r="J210" i="9"/>
  <c r="J266" i="9"/>
  <c r="J306" i="9"/>
  <c r="J378" i="9"/>
  <c r="J442" i="9"/>
  <c r="J8" i="9"/>
  <c r="J16" i="9"/>
  <c r="J24" i="9"/>
  <c r="J32" i="9"/>
  <c r="J40" i="9"/>
  <c r="J48" i="9"/>
  <c r="J56" i="9"/>
  <c r="J64" i="9"/>
  <c r="J72" i="9"/>
  <c r="J80" i="9"/>
  <c r="J88" i="9"/>
  <c r="J96" i="9"/>
  <c r="J104" i="9"/>
  <c r="J112" i="9"/>
  <c r="J120" i="9"/>
  <c r="J128" i="9"/>
  <c r="J136" i="9"/>
  <c r="J144" i="9"/>
  <c r="J152" i="9"/>
  <c r="J160" i="9"/>
  <c r="J168" i="9"/>
  <c r="J176" i="9"/>
  <c r="J184" i="9"/>
  <c r="J192" i="9"/>
  <c r="J200" i="9"/>
  <c r="J208" i="9"/>
  <c r="J216" i="9"/>
  <c r="J224" i="9"/>
  <c r="J232" i="9"/>
  <c r="J240" i="9"/>
  <c r="J248" i="9"/>
  <c r="J256" i="9"/>
  <c r="J264" i="9"/>
  <c r="J272" i="9"/>
  <c r="J280" i="9"/>
  <c r="J288" i="9"/>
  <c r="J296" i="9"/>
  <c r="J304" i="9"/>
  <c r="J312" i="9"/>
  <c r="J320" i="9"/>
  <c r="J328" i="9"/>
  <c r="J336" i="9"/>
  <c r="J344" i="9"/>
  <c r="J352" i="9"/>
  <c r="J360" i="9"/>
  <c r="J368" i="9"/>
  <c r="J376" i="9"/>
  <c r="J384" i="9"/>
  <c r="J392" i="9"/>
  <c r="J400" i="9"/>
  <c r="J408" i="9"/>
  <c r="J416" i="9"/>
  <c r="J424" i="9"/>
  <c r="J432" i="9"/>
  <c r="J440" i="9"/>
  <c r="J448" i="9"/>
  <c r="J34" i="9"/>
  <c r="J186" i="9"/>
  <c r="J250" i="9"/>
  <c r="J290" i="9"/>
  <c r="J338" i="9"/>
  <c r="J362" i="9"/>
  <c r="J402" i="9"/>
  <c r="J9" i="9"/>
  <c r="J17" i="9"/>
  <c r="J25" i="9"/>
  <c r="J33" i="9"/>
  <c r="J41" i="9"/>
  <c r="J49" i="9"/>
  <c r="J57" i="9"/>
  <c r="J65" i="9"/>
  <c r="J73" i="9"/>
  <c r="J81" i="9"/>
  <c r="J89" i="9"/>
  <c r="J97" i="9"/>
  <c r="J105" i="9"/>
  <c r="J113" i="9"/>
  <c r="J121" i="9"/>
  <c r="J129" i="9"/>
  <c r="J137" i="9"/>
  <c r="J145" i="9"/>
  <c r="J153" i="9"/>
  <c r="J161" i="9"/>
  <c r="J169" i="9"/>
  <c r="J177" i="9"/>
  <c r="J185" i="9"/>
  <c r="J193" i="9"/>
  <c r="J201" i="9"/>
  <c r="J209" i="9"/>
  <c r="J217" i="9"/>
  <c r="J225" i="9"/>
  <c r="J233" i="9"/>
  <c r="J241" i="9"/>
  <c r="J249" i="9"/>
  <c r="J257" i="9"/>
  <c r="J265" i="9"/>
  <c r="J273" i="9"/>
  <c r="J281" i="9"/>
  <c r="J289" i="9"/>
  <c r="J297" i="9"/>
  <c r="J305" i="9"/>
  <c r="J313" i="9"/>
  <c r="J321" i="9"/>
  <c r="J329" i="9"/>
  <c r="J337" i="9"/>
  <c r="J345" i="9"/>
  <c r="J353" i="9"/>
  <c r="J361" i="9"/>
  <c r="J369" i="9"/>
  <c r="J377" i="9"/>
  <c r="J385" i="9"/>
  <c r="J393" i="9"/>
  <c r="J401" i="9"/>
  <c r="J409" i="9"/>
  <c r="J417" i="9"/>
  <c r="J425" i="9"/>
  <c r="J433" i="9"/>
  <c r="J441" i="9"/>
  <c r="J449" i="9"/>
  <c r="J10" i="9"/>
  <c r="J218" i="9"/>
  <c r="J298" i="9"/>
  <c r="J346" i="9"/>
  <c r="J418" i="9"/>
  <c r="AC3" i="6"/>
  <c r="Z3" i="6" s="1"/>
  <c r="X3" i="6"/>
  <c r="U3" i="6" s="1"/>
  <c r="S3" i="6"/>
  <c r="P3" i="6" s="1"/>
  <c r="E52" i="1"/>
  <c r="F52" i="1"/>
  <c r="G52" i="1"/>
  <c r="H52" i="1"/>
  <c r="I52" i="1"/>
  <c r="J52" i="1"/>
  <c r="K52" i="1"/>
  <c r="L52" i="1"/>
  <c r="M52" i="1"/>
  <c r="N52" i="1"/>
  <c r="O52" i="1"/>
  <c r="D52" i="1"/>
  <c r="D44" i="1"/>
  <c r="F44" i="1"/>
  <c r="G44" i="1"/>
  <c r="H44" i="1"/>
  <c r="I44" i="1"/>
  <c r="J44" i="1"/>
  <c r="K44" i="1"/>
  <c r="L44" i="1"/>
  <c r="M44" i="1"/>
  <c r="N44" i="1"/>
  <c r="O44" i="1"/>
  <c r="E44" i="1"/>
  <c r="E36" i="1"/>
  <c r="F36" i="1"/>
  <c r="G36" i="1"/>
  <c r="H36" i="1"/>
  <c r="I36" i="1"/>
  <c r="J36" i="1"/>
  <c r="K36" i="1"/>
  <c r="L36" i="1"/>
  <c r="M36" i="1"/>
  <c r="N36" i="1"/>
  <c r="O36" i="1"/>
  <c r="D36" i="1"/>
  <c r="E28" i="1"/>
  <c r="F28" i="1"/>
  <c r="G28" i="1"/>
  <c r="H28" i="1"/>
  <c r="I28" i="1"/>
  <c r="J28" i="1"/>
  <c r="K28" i="1"/>
  <c r="L28" i="1"/>
  <c r="M28" i="1"/>
  <c r="N28" i="1"/>
  <c r="O28" i="1"/>
  <c r="D28" i="1"/>
  <c r="E10" i="1"/>
  <c r="F10" i="1"/>
  <c r="G10" i="1"/>
  <c r="H10" i="1"/>
  <c r="I10" i="1"/>
  <c r="J10" i="1"/>
  <c r="K10" i="1"/>
  <c r="L10" i="1"/>
  <c r="M10" i="1"/>
  <c r="N10" i="1"/>
  <c r="O10" i="1"/>
  <c r="D10" i="1"/>
  <c r="S4" i="6" l="1"/>
  <c r="P4" i="6" s="1"/>
  <c r="AC4" i="6"/>
  <c r="Z4" i="6" s="1"/>
  <c r="X4" i="6"/>
  <c r="X5" i="6" s="1"/>
  <c r="P56" i="1"/>
  <c r="P48" i="1"/>
  <c r="M12" i="6" s="1"/>
  <c r="P34" i="1"/>
  <c r="P26" i="1"/>
  <c r="I8" i="6" s="1"/>
  <c r="L53" i="1"/>
  <c r="P51" i="1"/>
  <c r="P50" i="1"/>
  <c r="M14" i="6" s="1"/>
  <c r="P49" i="1"/>
  <c r="M13" i="6" s="1"/>
  <c r="P47" i="1"/>
  <c r="M11" i="6" s="1"/>
  <c r="N53" i="1"/>
  <c r="J53" i="1"/>
  <c r="I53" i="1"/>
  <c r="H53" i="1"/>
  <c r="F53" i="1"/>
  <c r="E53" i="1"/>
  <c r="D53" i="1"/>
  <c r="P43" i="1"/>
  <c r="M7" i="6" s="1"/>
  <c r="P42" i="1"/>
  <c r="M6" i="6" s="1"/>
  <c r="P41" i="1"/>
  <c r="M5" i="6" s="1"/>
  <c r="P27" i="1"/>
  <c r="I9" i="6" s="1"/>
  <c r="P24" i="1"/>
  <c r="I6" i="6" s="1"/>
  <c r="M15" i="6" l="1"/>
  <c r="C314" i="9"/>
  <c r="C158" i="9"/>
  <c r="C305" i="9"/>
  <c r="C304" i="9"/>
  <c r="C306" i="9"/>
  <c r="C312" i="9"/>
  <c r="C311" i="9"/>
  <c r="C310" i="9"/>
  <c r="C313" i="9"/>
  <c r="S5" i="6"/>
  <c r="AA3" i="6"/>
  <c r="V4" i="6"/>
  <c r="AC5" i="6"/>
  <c r="Z5" i="6" s="1"/>
  <c r="U4" i="6"/>
  <c r="U5" i="6"/>
  <c r="X6" i="6"/>
  <c r="M53" i="1"/>
  <c r="P52" i="1"/>
  <c r="M16" i="6" s="1"/>
  <c r="P44" i="1"/>
  <c r="G53" i="1"/>
  <c r="K53" i="1"/>
  <c r="O53" i="1"/>
  <c r="M8" i="6" l="1"/>
  <c r="M9" i="6"/>
  <c r="C315" i="9"/>
  <c r="C307" i="9"/>
  <c r="S6" i="6"/>
  <c r="P5" i="6"/>
  <c r="C308" i="9"/>
  <c r="AA4" i="6"/>
  <c r="AC6" i="6"/>
  <c r="Z6" i="6" s="1"/>
  <c r="U6" i="6"/>
  <c r="X7" i="6"/>
  <c r="AA5" i="6"/>
  <c r="P53" i="1"/>
  <c r="M19" i="6" s="1"/>
  <c r="P35" i="1"/>
  <c r="I17" i="6" s="1"/>
  <c r="P33" i="1"/>
  <c r="P32" i="1"/>
  <c r="P31" i="1"/>
  <c r="I13" i="6" s="1"/>
  <c r="N37" i="1"/>
  <c r="M37" i="1"/>
  <c r="L37" i="1"/>
  <c r="J37" i="1"/>
  <c r="I37" i="1"/>
  <c r="E37" i="1"/>
  <c r="D37" i="1"/>
  <c r="P25" i="1"/>
  <c r="I7" i="6" s="1"/>
  <c r="P23" i="1"/>
  <c r="I5" i="6" s="1"/>
  <c r="L19" i="1"/>
  <c r="F19" i="1"/>
  <c r="N19" i="1"/>
  <c r="P13" i="1"/>
  <c r="P14" i="1"/>
  <c r="E11" i="6" s="1"/>
  <c r="P15" i="1"/>
  <c r="P16" i="1"/>
  <c r="P17" i="1"/>
  <c r="P8" i="1"/>
  <c r="E5" i="6" s="1"/>
  <c r="P9" i="1"/>
  <c r="E6" i="6" s="1"/>
  <c r="E12" i="6" l="1"/>
  <c r="E13" i="6"/>
  <c r="M17" i="6"/>
  <c r="M18" i="6"/>
  <c r="E14" i="6"/>
  <c r="I14" i="6"/>
  <c r="I15" i="6"/>
  <c r="I16" i="6"/>
  <c r="E10" i="6"/>
  <c r="P18" i="1"/>
  <c r="E15" i="6" s="1"/>
  <c r="C12" i="9"/>
  <c r="C164" i="9"/>
  <c r="C163" i="9"/>
  <c r="C162" i="9"/>
  <c r="C11" i="9"/>
  <c r="C165" i="9"/>
  <c r="C10" i="9"/>
  <c r="C9" i="9"/>
  <c r="C166" i="9"/>
  <c r="C13" i="9"/>
  <c r="C5" i="9"/>
  <c r="C4" i="9"/>
  <c r="C155" i="9"/>
  <c r="C154" i="9"/>
  <c r="C157" i="9"/>
  <c r="C156" i="9"/>
  <c r="C316" i="9"/>
  <c r="S7" i="6"/>
  <c r="P6" i="6"/>
  <c r="C317" i="9"/>
  <c r="AH3" i="6"/>
  <c r="V3" i="6"/>
  <c r="AA6" i="6"/>
  <c r="AC7" i="6"/>
  <c r="Z7" i="6" s="1"/>
  <c r="U7" i="6"/>
  <c r="X8" i="6"/>
  <c r="L55" i="1"/>
  <c r="N55" i="1"/>
  <c r="P28" i="1"/>
  <c r="F37" i="1"/>
  <c r="F55" i="1" s="1"/>
  <c r="H37" i="1"/>
  <c r="K37" i="1"/>
  <c r="G37" i="1"/>
  <c r="O37" i="1"/>
  <c r="P36" i="1"/>
  <c r="O19" i="1"/>
  <c r="K19" i="1"/>
  <c r="J19" i="1"/>
  <c r="J55" i="1" s="1"/>
  <c r="G19" i="1"/>
  <c r="P10" i="1"/>
  <c r="E8" i="6" s="1"/>
  <c r="H19" i="1"/>
  <c r="D19" i="1"/>
  <c r="D55" i="1" s="1"/>
  <c r="D57" i="1" s="1"/>
  <c r="E56" i="1" s="1"/>
  <c r="M19" i="1"/>
  <c r="M55" i="1" s="1"/>
  <c r="I19" i="1"/>
  <c r="I55" i="1" s="1"/>
  <c r="E19" i="1"/>
  <c r="E55" i="1" s="1"/>
  <c r="I10" i="6" l="1"/>
  <c r="I11" i="6"/>
  <c r="C167" i="9"/>
  <c r="I18" i="6"/>
  <c r="C6" i="9"/>
  <c r="E7" i="6"/>
  <c r="Q5" i="6" s="1"/>
  <c r="C160" i="9"/>
  <c r="C159" i="9"/>
  <c r="C7" i="9"/>
  <c r="C14" i="9"/>
  <c r="P7" i="6"/>
  <c r="S8" i="6"/>
  <c r="Q8" i="6" s="1"/>
  <c r="Q6" i="6"/>
  <c r="V5" i="6"/>
  <c r="V6" i="6"/>
  <c r="V7" i="6"/>
  <c r="Q7" i="6"/>
  <c r="Q4" i="6"/>
  <c r="AA7" i="6"/>
  <c r="AC8" i="6"/>
  <c r="AC9" i="6" s="1"/>
  <c r="U8" i="6"/>
  <c r="X9" i="6"/>
  <c r="V8" i="6"/>
  <c r="E57" i="1"/>
  <c r="F56" i="1" s="1"/>
  <c r="F57" i="1" s="1"/>
  <c r="G56" i="1" s="1"/>
  <c r="G55" i="1"/>
  <c r="O55" i="1"/>
  <c r="H55" i="1"/>
  <c r="K55" i="1"/>
  <c r="P37" i="1"/>
  <c r="P19" i="1"/>
  <c r="I21" i="6" l="1"/>
  <c r="C170" i="9"/>
  <c r="I19" i="6"/>
  <c r="I20" i="6"/>
  <c r="E16" i="6"/>
  <c r="C17" i="9"/>
  <c r="E18" i="6"/>
  <c r="C15" i="9"/>
  <c r="E17" i="6"/>
  <c r="C16" i="9"/>
  <c r="AH5" i="6"/>
  <c r="C168" i="9"/>
  <c r="P8" i="6"/>
  <c r="S9" i="6"/>
  <c r="C169" i="9"/>
  <c r="AH4" i="6"/>
  <c r="AA8" i="6"/>
  <c r="Z8" i="6"/>
  <c r="Z9" i="6"/>
  <c r="AC10" i="6"/>
  <c r="AA9" i="6"/>
  <c r="U9" i="6"/>
  <c r="X10" i="6"/>
  <c r="V9" i="6"/>
  <c r="G57" i="1"/>
  <c r="H56" i="1" s="1"/>
  <c r="H57" i="1" s="1"/>
  <c r="I56" i="1" s="1"/>
  <c r="I57" i="1" s="1"/>
  <c r="J56" i="1" s="1"/>
  <c r="J57" i="1" s="1"/>
  <c r="K56" i="1" s="1"/>
  <c r="K57" i="1" s="1"/>
  <c r="L56" i="1" s="1"/>
  <c r="L57" i="1" s="1"/>
  <c r="M56" i="1" s="1"/>
  <c r="M57" i="1" s="1"/>
  <c r="N56" i="1" s="1"/>
  <c r="N57" i="1" s="1"/>
  <c r="O56" i="1" s="1"/>
  <c r="O57" i="1" s="1"/>
  <c r="P57" i="1" s="1"/>
  <c r="C322" i="9" s="1"/>
  <c r="P55" i="1"/>
  <c r="C321" i="9" l="1"/>
  <c r="C320" i="9"/>
  <c r="C319" i="9"/>
  <c r="C318" i="9"/>
  <c r="P9" i="6"/>
  <c r="S10" i="6"/>
  <c r="Q9" i="6"/>
  <c r="Z10" i="6"/>
  <c r="AC11" i="6"/>
  <c r="AA10" i="6"/>
  <c r="U10" i="6"/>
  <c r="X11" i="6"/>
  <c r="V10" i="6"/>
  <c r="S11" i="6" l="1"/>
  <c r="P10" i="6"/>
  <c r="Q10" i="6"/>
  <c r="Z11" i="6"/>
  <c r="AC12" i="6"/>
  <c r="AA11" i="6"/>
  <c r="U11" i="6"/>
  <c r="X12" i="6"/>
  <c r="V11" i="6"/>
  <c r="H3" i="9" l="1"/>
  <c r="G3" i="9"/>
  <c r="P11" i="6"/>
  <c r="S12" i="6"/>
  <c r="Q11" i="6"/>
  <c r="Z12" i="6"/>
  <c r="AC13" i="6"/>
  <c r="AA12" i="6"/>
  <c r="U12" i="6"/>
  <c r="X13" i="6"/>
  <c r="V12" i="6"/>
  <c r="G4" i="9"/>
  <c r="I3" i="9"/>
  <c r="E10" i="2" l="1"/>
  <c r="P12" i="6"/>
  <c r="S13" i="6"/>
  <c r="Q12" i="6"/>
  <c r="L3" i="9"/>
  <c r="M3" i="9"/>
  <c r="K3" i="9"/>
  <c r="Z13" i="6"/>
  <c r="AC14" i="6"/>
  <c r="AA13" i="6"/>
  <c r="U13" i="6"/>
  <c r="X14" i="6"/>
  <c r="V13" i="6"/>
  <c r="H4" i="9"/>
  <c r="E11" i="2" s="1"/>
  <c r="I4" i="9"/>
  <c r="G5" i="9" l="1"/>
  <c r="P13" i="6"/>
  <c r="Q13" i="6"/>
  <c r="S14" i="6"/>
  <c r="O3" i="9"/>
  <c r="D10" i="2" s="1"/>
  <c r="Z14" i="6"/>
  <c r="AC15" i="6"/>
  <c r="AA14" i="6"/>
  <c r="U14" i="6"/>
  <c r="X15" i="6"/>
  <c r="V14" i="6"/>
  <c r="Q3" i="6"/>
  <c r="I5" i="9"/>
  <c r="H5" i="9"/>
  <c r="P14" i="6" l="1"/>
  <c r="S15" i="6"/>
  <c r="Q14" i="6"/>
  <c r="L4" i="9"/>
  <c r="M4" i="9"/>
  <c r="K4" i="9"/>
  <c r="O4" i="9" s="1"/>
  <c r="Z15" i="6"/>
  <c r="AC16" i="6"/>
  <c r="AA15" i="6"/>
  <c r="U15" i="6"/>
  <c r="X16" i="6"/>
  <c r="V15" i="6"/>
  <c r="P15" i="6" l="1"/>
  <c r="S16" i="6"/>
  <c r="Q15" i="6"/>
  <c r="G6" i="9"/>
  <c r="Z16" i="6"/>
  <c r="AC17" i="6"/>
  <c r="AA16" i="6"/>
  <c r="U16" i="6"/>
  <c r="X17" i="6"/>
  <c r="V16" i="6"/>
  <c r="D11" i="2"/>
  <c r="E12" i="2"/>
  <c r="S17" i="6" l="1"/>
  <c r="P16" i="6"/>
  <c r="Q16" i="6"/>
  <c r="L5" i="9"/>
  <c r="M5" i="9"/>
  <c r="K5" i="9"/>
  <c r="O5" i="9" s="1"/>
  <c r="H6" i="9"/>
  <c r="I6" i="9"/>
  <c r="Z17" i="6"/>
  <c r="AC18" i="6"/>
  <c r="AA17" i="6"/>
  <c r="U17" i="6"/>
  <c r="X18" i="6"/>
  <c r="V17" i="6"/>
  <c r="P17" i="6" l="1"/>
  <c r="Q17" i="6"/>
  <c r="S18" i="6"/>
  <c r="L6" i="9"/>
  <c r="M6" i="9"/>
  <c r="K6" i="9"/>
  <c r="O6" i="9" s="1"/>
  <c r="G7" i="9"/>
  <c r="Z18" i="6"/>
  <c r="AC19" i="6"/>
  <c r="AA18" i="6"/>
  <c r="U18" i="6"/>
  <c r="X19" i="6"/>
  <c r="V18" i="6"/>
  <c r="D12" i="2"/>
  <c r="E13" i="2"/>
  <c r="S19" i="6" l="1"/>
  <c r="Q18" i="6"/>
  <c r="P18" i="6"/>
  <c r="G8" i="9"/>
  <c r="H7" i="9"/>
  <c r="E14" i="2" s="1"/>
  <c r="I7" i="9"/>
  <c r="Z19" i="6"/>
  <c r="AC20" i="6"/>
  <c r="AA19" i="6"/>
  <c r="U19" i="6"/>
  <c r="X20" i="6"/>
  <c r="V19" i="6"/>
  <c r="P19" i="6" l="1"/>
  <c r="S20" i="6"/>
  <c r="Q19" i="6"/>
  <c r="L7" i="9"/>
  <c r="M7" i="9"/>
  <c r="K7" i="9"/>
  <c r="O7" i="9" s="1"/>
  <c r="H8" i="9"/>
  <c r="I8" i="9"/>
  <c r="Z20" i="6"/>
  <c r="AC21" i="6"/>
  <c r="AA20" i="6"/>
  <c r="U20" i="6"/>
  <c r="X21" i="6"/>
  <c r="V20" i="6"/>
  <c r="D13" i="2"/>
  <c r="Q20" i="6" l="1"/>
  <c r="P20" i="6"/>
  <c r="S21" i="6"/>
  <c r="L8" i="9"/>
  <c r="M8" i="9"/>
  <c r="K8" i="9"/>
  <c r="O8" i="9" s="1"/>
  <c r="Z21" i="6"/>
  <c r="AC22" i="6"/>
  <c r="AA21" i="6"/>
  <c r="U21" i="6"/>
  <c r="X22" i="6"/>
  <c r="V21" i="6"/>
  <c r="D14" i="2"/>
  <c r="E15" i="2"/>
  <c r="G9" i="9" l="1"/>
  <c r="S22" i="6"/>
  <c r="Q21" i="6"/>
  <c r="P21" i="6"/>
  <c r="I9" i="9"/>
  <c r="H9" i="9"/>
  <c r="Z22" i="6"/>
  <c r="AC23" i="6"/>
  <c r="AA22" i="6"/>
  <c r="U22" i="6"/>
  <c r="X23" i="6"/>
  <c r="V22" i="6"/>
  <c r="G10" i="9" l="1"/>
  <c r="P22" i="6"/>
  <c r="Q22" i="6"/>
  <c r="S23" i="6"/>
  <c r="L9" i="9"/>
  <c r="M9" i="9"/>
  <c r="G11" i="9" s="1"/>
  <c r="K9" i="9"/>
  <c r="O9" i="9" s="1"/>
  <c r="H10" i="9"/>
  <c r="I10" i="9"/>
  <c r="Z23" i="6"/>
  <c r="AC24" i="6"/>
  <c r="AA23" i="6"/>
  <c r="U23" i="6"/>
  <c r="X24" i="6"/>
  <c r="V23" i="6"/>
  <c r="D15" i="2"/>
  <c r="E16" i="2"/>
  <c r="Q23" i="6" l="1"/>
  <c r="P23" i="6"/>
  <c r="S24" i="6"/>
  <c r="M10" i="9"/>
  <c r="H11" i="9"/>
  <c r="I11" i="9"/>
  <c r="Z24" i="6"/>
  <c r="AC25" i="6"/>
  <c r="AA24" i="6"/>
  <c r="U24" i="6"/>
  <c r="X25" i="6"/>
  <c r="V24" i="6"/>
  <c r="D16" i="2"/>
  <c r="E17" i="2"/>
  <c r="Q24" i="6" l="1"/>
  <c r="P24" i="6"/>
  <c r="S25" i="6"/>
  <c r="K10" i="9"/>
  <c r="O10" i="9" s="1"/>
  <c r="L10" i="9"/>
  <c r="Z25" i="6"/>
  <c r="AC26" i="6"/>
  <c r="AA25" i="6"/>
  <c r="U25" i="6"/>
  <c r="X26" i="6"/>
  <c r="V25" i="6"/>
  <c r="P25" i="6" l="1"/>
  <c r="Q25" i="6"/>
  <c r="S26" i="6"/>
  <c r="L11" i="9"/>
  <c r="M11" i="9"/>
  <c r="K11" i="9"/>
  <c r="O11" i="9" s="1"/>
  <c r="D18" i="2" s="1"/>
  <c r="Z26" i="6"/>
  <c r="AC27" i="6"/>
  <c r="AA26" i="6"/>
  <c r="U26" i="6"/>
  <c r="X27" i="6"/>
  <c r="V26" i="6"/>
  <c r="E18" i="2"/>
  <c r="D17" i="2"/>
  <c r="H12" i="9" l="1"/>
  <c r="G12" i="9"/>
  <c r="P26" i="6"/>
  <c r="S27" i="6"/>
  <c r="Q26" i="6"/>
  <c r="I12" i="9"/>
  <c r="Z27" i="6"/>
  <c r="AC28" i="6"/>
  <c r="AA27" i="6"/>
  <c r="U27" i="6"/>
  <c r="X28" i="6"/>
  <c r="V27" i="6"/>
  <c r="H13" i="9" l="1"/>
  <c r="G13" i="9"/>
  <c r="P27" i="6"/>
  <c r="S28" i="6"/>
  <c r="Q27" i="6"/>
  <c r="I13" i="9"/>
  <c r="L12" i="9"/>
  <c r="M12" i="9"/>
  <c r="G14" i="9" s="1"/>
  <c r="K12" i="9"/>
  <c r="O12" i="9" s="1"/>
  <c r="D19" i="2" s="1"/>
  <c r="Z28" i="6"/>
  <c r="AC29" i="6"/>
  <c r="AA28" i="6"/>
  <c r="U28" i="6"/>
  <c r="X29" i="6"/>
  <c r="V28" i="6"/>
  <c r="E19" i="2"/>
  <c r="S29" i="6" l="1"/>
  <c r="P28" i="6"/>
  <c r="Q28" i="6"/>
  <c r="I14" i="9"/>
  <c r="H14" i="9"/>
  <c r="K13" i="9"/>
  <c r="O13" i="9" s="1"/>
  <c r="AC30" i="6"/>
  <c r="AA29" i="6"/>
  <c r="Z29" i="6"/>
  <c r="U29" i="6"/>
  <c r="X30" i="6"/>
  <c r="V29" i="6"/>
  <c r="E20" i="2"/>
  <c r="S30" i="6" l="1"/>
  <c r="P29" i="6"/>
  <c r="Q29" i="6"/>
  <c r="L13" i="9"/>
  <c r="M13" i="9"/>
  <c r="AC31" i="6"/>
  <c r="Z30" i="6"/>
  <c r="AA30" i="6"/>
  <c r="U30" i="6"/>
  <c r="X31" i="6"/>
  <c r="V30" i="6"/>
  <c r="D20" i="2"/>
  <c r="G15" i="9" l="1"/>
  <c r="Q30" i="6"/>
  <c r="P30" i="6"/>
  <c r="S31" i="6"/>
  <c r="I15" i="9"/>
  <c r="H15" i="9"/>
  <c r="E22" i="2" s="1"/>
  <c r="K14" i="9"/>
  <c r="O14" i="9" s="1"/>
  <c r="AC32" i="6"/>
  <c r="Z31" i="6"/>
  <c r="AA31" i="6"/>
  <c r="U31" i="6"/>
  <c r="X32" i="6"/>
  <c r="V31" i="6"/>
  <c r="E21" i="2"/>
  <c r="S32" i="6" l="1"/>
  <c r="P31" i="6"/>
  <c r="Q31" i="6"/>
  <c r="L14" i="9"/>
  <c r="M14" i="9"/>
  <c r="AC33" i="6"/>
  <c r="AA32" i="6"/>
  <c r="Z32" i="6"/>
  <c r="U32" i="6"/>
  <c r="X33" i="6"/>
  <c r="V32" i="6"/>
  <c r="D21" i="2"/>
  <c r="P32" i="6" l="1"/>
  <c r="S33" i="6"/>
  <c r="Q32" i="6"/>
  <c r="L15" i="9"/>
  <c r="M15" i="9"/>
  <c r="K15" i="9"/>
  <c r="O15" i="9" s="1"/>
  <c r="D22" i="2" s="1"/>
  <c r="AC34" i="6"/>
  <c r="AA33" i="6"/>
  <c r="Z33" i="6"/>
  <c r="U33" i="6"/>
  <c r="X34" i="6"/>
  <c r="V33" i="6"/>
  <c r="G16" i="9" l="1"/>
  <c r="K16" i="9" s="1"/>
  <c r="O16" i="9" s="1"/>
  <c r="S34" i="6"/>
  <c r="P33" i="6"/>
  <c r="Q33" i="6"/>
  <c r="I16" i="9"/>
  <c r="H16" i="9"/>
  <c r="E23" i="2" s="1"/>
  <c r="G17" i="9"/>
  <c r="AC35" i="6"/>
  <c r="Z34" i="6"/>
  <c r="AA34" i="6"/>
  <c r="U34" i="6"/>
  <c r="X35" i="6"/>
  <c r="V34" i="6"/>
  <c r="P34" i="6" l="1"/>
  <c r="S35" i="6"/>
  <c r="Q34" i="6"/>
  <c r="L16" i="9"/>
  <c r="M16" i="9"/>
  <c r="I17" i="9"/>
  <c r="H17" i="9"/>
  <c r="E24" i="2" s="1"/>
  <c r="AC36" i="6"/>
  <c r="Z35" i="6"/>
  <c r="AA35" i="6"/>
  <c r="U35" i="6"/>
  <c r="X36" i="6"/>
  <c r="V35" i="6"/>
  <c r="P35" i="6" l="1"/>
  <c r="S36" i="6"/>
  <c r="Q35" i="6"/>
  <c r="L17" i="9"/>
  <c r="M17" i="9"/>
  <c r="K17" i="9"/>
  <c r="O17" i="9" s="1"/>
  <c r="D24" i="2" s="1"/>
  <c r="AC37" i="6"/>
  <c r="AA36" i="6"/>
  <c r="Z36" i="6"/>
  <c r="U36" i="6"/>
  <c r="X37" i="6"/>
  <c r="V36" i="6"/>
  <c r="D23" i="2"/>
  <c r="H18" i="9" l="1"/>
  <c r="E25" i="2" s="1"/>
  <c r="G18" i="9"/>
  <c r="M18" i="9" s="1"/>
  <c r="P36" i="6"/>
  <c r="Q36" i="6"/>
  <c r="S37" i="6"/>
  <c r="I18" i="9"/>
  <c r="AC38" i="6"/>
  <c r="AA37" i="6"/>
  <c r="Z37" i="6"/>
  <c r="U37" i="6"/>
  <c r="X38" i="6"/>
  <c r="V37" i="6"/>
  <c r="G19" i="9" l="1"/>
  <c r="M19" i="9" s="1"/>
  <c r="Q37" i="6"/>
  <c r="S38" i="6"/>
  <c r="P37" i="6"/>
  <c r="L18" i="9"/>
  <c r="K18" i="9"/>
  <c r="O18" i="9" s="1"/>
  <c r="D25" i="2" s="1"/>
  <c r="H19" i="9"/>
  <c r="E26" i="2" s="1"/>
  <c r="I19" i="9"/>
  <c r="G20" i="9"/>
  <c r="AC39" i="6"/>
  <c r="Z38" i="6"/>
  <c r="AA38" i="6"/>
  <c r="U38" i="6"/>
  <c r="X39" i="6"/>
  <c r="V38" i="6"/>
  <c r="P38" i="6" l="1"/>
  <c r="S39" i="6"/>
  <c r="Q38" i="6"/>
  <c r="L19" i="9"/>
  <c r="M20" i="9"/>
  <c r="K19" i="9"/>
  <c r="O19" i="9" s="1"/>
  <c r="D26" i="2" s="1"/>
  <c r="I20" i="9"/>
  <c r="H20" i="9"/>
  <c r="E27" i="2" s="1"/>
  <c r="AC40" i="6"/>
  <c r="Z39" i="6"/>
  <c r="AA39" i="6"/>
  <c r="U39" i="6"/>
  <c r="X40" i="6"/>
  <c r="V39" i="6"/>
  <c r="P39" i="6" l="1"/>
  <c r="S40" i="6"/>
  <c r="Q39" i="6"/>
  <c r="L20" i="9"/>
  <c r="K20" i="9"/>
  <c r="O20" i="9" s="1"/>
  <c r="D27" i="2" s="1"/>
  <c r="G21" i="9"/>
  <c r="AC41" i="6"/>
  <c r="AA40" i="6"/>
  <c r="Z40" i="6"/>
  <c r="U40" i="6"/>
  <c r="X41" i="6"/>
  <c r="V40" i="6"/>
  <c r="Q40" i="6" l="1"/>
  <c r="S41" i="6"/>
  <c r="P40" i="6"/>
  <c r="G22" i="9"/>
  <c r="I21" i="9"/>
  <c r="H21" i="9"/>
  <c r="E28" i="2" s="1"/>
  <c r="M21" i="9"/>
  <c r="AC42" i="6"/>
  <c r="AA41" i="6"/>
  <c r="Z41" i="6"/>
  <c r="U41" i="6"/>
  <c r="X42" i="6"/>
  <c r="V41" i="6"/>
  <c r="S42" i="6" l="1"/>
  <c r="Q41" i="6"/>
  <c r="P41" i="6"/>
  <c r="L21" i="9"/>
  <c r="M22" i="9"/>
  <c r="K21" i="9"/>
  <c r="O21" i="9" s="1"/>
  <c r="D28" i="2" s="1"/>
  <c r="H22" i="9"/>
  <c r="E29" i="2" s="1"/>
  <c r="I22" i="9"/>
  <c r="AC43" i="6"/>
  <c r="Z42" i="6"/>
  <c r="AA42" i="6"/>
  <c r="U42" i="6"/>
  <c r="X43" i="6"/>
  <c r="V42" i="6"/>
  <c r="P42" i="6" l="1"/>
  <c r="S43" i="6"/>
  <c r="Q42" i="6"/>
  <c r="L22" i="9"/>
  <c r="K22" i="9"/>
  <c r="O22" i="9" s="1"/>
  <c r="D29" i="2" s="1"/>
  <c r="AC44" i="6"/>
  <c r="Z43" i="6"/>
  <c r="AA43" i="6"/>
  <c r="U43" i="6"/>
  <c r="X44" i="6"/>
  <c r="V43" i="6"/>
  <c r="G23" i="9" l="1"/>
  <c r="M23" i="9" s="1"/>
  <c r="Q43" i="6"/>
  <c r="P43" i="6"/>
  <c r="S44" i="6"/>
  <c r="I23" i="9"/>
  <c r="H23" i="9"/>
  <c r="E30" i="2" s="1"/>
  <c r="AC45" i="6"/>
  <c r="AA44" i="6"/>
  <c r="Z44" i="6"/>
  <c r="U44" i="6"/>
  <c r="X45" i="6"/>
  <c r="V44" i="6"/>
  <c r="K23" i="9" l="1"/>
  <c r="O23" i="9" s="1"/>
  <c r="D30" i="2" s="1"/>
  <c r="L23" i="9"/>
  <c r="G24" i="9"/>
  <c r="M24" i="9" s="1"/>
  <c r="S45" i="6"/>
  <c r="Q44" i="6"/>
  <c r="P44" i="6"/>
  <c r="H24" i="9"/>
  <c r="E31" i="2" s="1"/>
  <c r="I24" i="9"/>
  <c r="G25" i="9"/>
  <c r="AC46" i="6"/>
  <c r="AA45" i="6"/>
  <c r="Z45" i="6"/>
  <c r="U45" i="6"/>
  <c r="X46" i="6"/>
  <c r="V45" i="6"/>
  <c r="K24" i="9" l="1"/>
  <c r="O24" i="9" s="1"/>
  <c r="D31" i="2" s="1"/>
  <c r="L24" i="9"/>
  <c r="P45" i="6"/>
  <c r="Q45" i="6"/>
  <c r="S46" i="6"/>
  <c r="L25" i="9"/>
  <c r="M25" i="9"/>
  <c r="I25" i="9"/>
  <c r="G26" i="9"/>
  <c r="H25" i="9"/>
  <c r="K25" i="9"/>
  <c r="O25" i="9" s="1"/>
  <c r="AC47" i="6"/>
  <c r="Z46" i="6"/>
  <c r="AA46" i="6"/>
  <c r="U46" i="6"/>
  <c r="X47" i="6"/>
  <c r="V46" i="6"/>
  <c r="P46" i="6" l="1"/>
  <c r="S47" i="6"/>
  <c r="Q46" i="6"/>
  <c r="L26" i="9"/>
  <c r="H26" i="9"/>
  <c r="I26" i="9"/>
  <c r="G27" i="9"/>
  <c r="AC48" i="6"/>
  <c r="Z47" i="6"/>
  <c r="AA47" i="6"/>
  <c r="U47" i="6"/>
  <c r="X48" i="6"/>
  <c r="V47" i="6"/>
  <c r="E32" i="2"/>
  <c r="Q47" i="6" l="1"/>
  <c r="P47" i="6"/>
  <c r="S48" i="6"/>
  <c r="K26" i="9"/>
  <c r="O26" i="9" s="1"/>
  <c r="M26" i="9"/>
  <c r="G28" i="9" s="1"/>
  <c r="I27" i="9"/>
  <c r="H27" i="9"/>
  <c r="AC49" i="6"/>
  <c r="AA48" i="6"/>
  <c r="Z48" i="6"/>
  <c r="U48" i="6"/>
  <c r="X49" i="6"/>
  <c r="V48" i="6"/>
  <c r="D32" i="2"/>
  <c r="E33" i="2"/>
  <c r="P48" i="6" l="1"/>
  <c r="S49" i="6"/>
  <c r="Q48" i="6"/>
  <c r="I28" i="9"/>
  <c r="H28" i="9"/>
  <c r="L27" i="9"/>
  <c r="AC50" i="6"/>
  <c r="AA49" i="6"/>
  <c r="Z49" i="6"/>
  <c r="U49" i="6"/>
  <c r="X50" i="6"/>
  <c r="V49" i="6"/>
  <c r="E34" i="2"/>
  <c r="Q49" i="6" l="1"/>
  <c r="S50" i="6"/>
  <c r="P49" i="6"/>
  <c r="M27" i="9"/>
  <c r="K28" i="9" s="1"/>
  <c r="O28" i="9" s="1"/>
  <c r="K27" i="9"/>
  <c r="O27" i="9" s="1"/>
  <c r="AC51" i="6"/>
  <c r="Z50" i="6"/>
  <c r="AA50" i="6"/>
  <c r="U50" i="6"/>
  <c r="X51" i="6"/>
  <c r="V50" i="6"/>
  <c r="D33" i="2"/>
  <c r="Q50" i="6" l="1"/>
  <c r="P50" i="6"/>
  <c r="S51" i="6"/>
  <c r="M28" i="9"/>
  <c r="L28" i="9"/>
  <c r="G29" i="9"/>
  <c r="AC52" i="6"/>
  <c r="Z51" i="6"/>
  <c r="AA51" i="6"/>
  <c r="U51" i="6"/>
  <c r="X52" i="6"/>
  <c r="V51" i="6"/>
  <c r="E35" i="2"/>
  <c r="P51" i="6" l="1"/>
  <c r="S52" i="6"/>
  <c r="Q51" i="6"/>
  <c r="L29" i="9"/>
  <c r="I29" i="9"/>
  <c r="H29" i="9"/>
  <c r="AC53" i="6"/>
  <c r="AA52" i="6"/>
  <c r="Z52" i="6"/>
  <c r="U52" i="6"/>
  <c r="X53" i="6"/>
  <c r="V52" i="6"/>
  <c r="D34" i="2"/>
  <c r="G30" i="9" l="1"/>
  <c r="P52" i="6"/>
  <c r="S53" i="6"/>
  <c r="Q52" i="6"/>
  <c r="I30" i="9"/>
  <c r="H30" i="9"/>
  <c r="M29" i="9"/>
  <c r="L30" i="9" s="1"/>
  <c r="K29" i="9"/>
  <c r="O29" i="9" s="1"/>
  <c r="AC54" i="6"/>
  <c r="AA53" i="6"/>
  <c r="Z53" i="6"/>
  <c r="U53" i="6"/>
  <c r="X54" i="6"/>
  <c r="V53" i="6"/>
  <c r="P53" i="6" l="1"/>
  <c r="S54" i="6"/>
  <c r="Q53" i="6"/>
  <c r="K30" i="9"/>
  <c r="O30" i="9" s="1"/>
  <c r="M30" i="9"/>
  <c r="AC55" i="6"/>
  <c r="Z54" i="6"/>
  <c r="AA54" i="6"/>
  <c r="U54" i="6"/>
  <c r="X55" i="6"/>
  <c r="V54" i="6"/>
  <c r="E36" i="2"/>
  <c r="I31" i="9" l="1"/>
  <c r="G31" i="9"/>
  <c r="L31" i="9" s="1"/>
  <c r="Q54" i="6"/>
  <c r="P54" i="6"/>
  <c r="S55" i="6"/>
  <c r="H31" i="9"/>
  <c r="AC56" i="6"/>
  <c r="Z55" i="6"/>
  <c r="AA55" i="6"/>
  <c r="U55" i="6"/>
  <c r="X56" i="6"/>
  <c r="V55" i="6"/>
  <c r="D35" i="2"/>
  <c r="H32" i="9" l="1"/>
  <c r="G32" i="9"/>
  <c r="P55" i="6"/>
  <c r="Q55" i="6"/>
  <c r="S56" i="6"/>
  <c r="I32" i="9"/>
  <c r="K31" i="9"/>
  <c r="O31" i="9" s="1"/>
  <c r="M31" i="9"/>
  <c r="AC57" i="6"/>
  <c r="AA56" i="6"/>
  <c r="Z56" i="6"/>
  <c r="U56" i="6"/>
  <c r="X57" i="6"/>
  <c r="V56" i="6"/>
  <c r="E37" i="2"/>
  <c r="D36" i="2"/>
  <c r="P56" i="6" l="1"/>
  <c r="Q56" i="6"/>
  <c r="S57" i="6"/>
  <c r="G33" i="9"/>
  <c r="AC58" i="6"/>
  <c r="AA57" i="6"/>
  <c r="Z57" i="6"/>
  <c r="U57" i="6"/>
  <c r="X58" i="6"/>
  <c r="V57" i="6"/>
  <c r="D37" i="2"/>
  <c r="E38" i="2"/>
  <c r="P57" i="6" l="1"/>
  <c r="S58" i="6"/>
  <c r="Q57" i="6"/>
  <c r="M32" i="9"/>
  <c r="L32" i="9"/>
  <c r="K32" i="9"/>
  <c r="O32" i="9" s="1"/>
  <c r="H33" i="9"/>
  <c r="I33" i="9"/>
  <c r="AC59" i="6"/>
  <c r="Z58" i="6"/>
  <c r="AA58" i="6"/>
  <c r="U58" i="6"/>
  <c r="X59" i="6"/>
  <c r="V58" i="6"/>
  <c r="E39" i="2"/>
  <c r="Q58" i="6" l="1"/>
  <c r="P58" i="6"/>
  <c r="S59" i="6"/>
  <c r="M33" i="9"/>
  <c r="L33" i="9"/>
  <c r="K33" i="9"/>
  <c r="O33" i="9" s="1"/>
  <c r="G34" i="9"/>
  <c r="AC60" i="6"/>
  <c r="Z59" i="6"/>
  <c r="AA59" i="6"/>
  <c r="U59" i="6"/>
  <c r="X60" i="6"/>
  <c r="V59" i="6"/>
  <c r="D38" i="2"/>
  <c r="S60" i="6" l="1"/>
  <c r="Q59" i="6"/>
  <c r="P59" i="6"/>
  <c r="I34" i="9"/>
  <c r="H34" i="9"/>
  <c r="G35" i="9"/>
  <c r="AC61" i="6"/>
  <c r="AA60" i="6"/>
  <c r="Z60" i="6"/>
  <c r="U60" i="6"/>
  <c r="X61" i="6"/>
  <c r="V60" i="6"/>
  <c r="E40" i="2"/>
  <c r="P60" i="6" l="1"/>
  <c r="Q60" i="6"/>
  <c r="S61" i="6"/>
  <c r="H35" i="9"/>
  <c r="I35" i="9"/>
  <c r="M34" i="9"/>
  <c r="L34" i="9"/>
  <c r="K34" i="9"/>
  <c r="O34" i="9" s="1"/>
  <c r="AC62" i="6"/>
  <c r="AA61" i="6"/>
  <c r="Z61" i="6"/>
  <c r="U61" i="6"/>
  <c r="X62" i="6"/>
  <c r="V61" i="6"/>
  <c r="D39" i="2"/>
  <c r="S62" i="6" l="1"/>
  <c r="Q61" i="6"/>
  <c r="P61" i="6"/>
  <c r="G36" i="9"/>
  <c r="AC63" i="6"/>
  <c r="Z62" i="6"/>
  <c r="AA62" i="6"/>
  <c r="U62" i="6"/>
  <c r="X63" i="6"/>
  <c r="V62" i="6"/>
  <c r="D40" i="2"/>
  <c r="E41" i="2"/>
  <c r="P62" i="6" l="1"/>
  <c r="Q62" i="6"/>
  <c r="S63" i="6"/>
  <c r="I36" i="9"/>
  <c r="H36" i="9"/>
  <c r="M35" i="9"/>
  <c r="L35" i="9"/>
  <c r="K35" i="9"/>
  <c r="O35" i="9" s="1"/>
  <c r="AC64" i="6"/>
  <c r="Z63" i="6"/>
  <c r="AA63" i="6"/>
  <c r="U63" i="6"/>
  <c r="X64" i="6"/>
  <c r="V63" i="6"/>
  <c r="E42" i="2"/>
  <c r="S64" i="6" l="1"/>
  <c r="Q63" i="6"/>
  <c r="P63" i="6"/>
  <c r="M36" i="9"/>
  <c r="K36" i="9"/>
  <c r="O36" i="9" s="1"/>
  <c r="L36" i="9"/>
  <c r="G37" i="9"/>
  <c r="AC65" i="6"/>
  <c r="AA64" i="6"/>
  <c r="Z64" i="6"/>
  <c r="U64" i="6"/>
  <c r="X65" i="6"/>
  <c r="V64" i="6"/>
  <c r="D41" i="2"/>
  <c r="S65" i="6" l="1"/>
  <c r="P64" i="6"/>
  <c r="Q64" i="6"/>
  <c r="G38" i="9"/>
  <c r="I37" i="9"/>
  <c r="H37" i="9"/>
  <c r="AC66" i="6"/>
  <c r="AA65" i="6"/>
  <c r="Z65" i="6"/>
  <c r="U65" i="6"/>
  <c r="X66" i="6"/>
  <c r="V65" i="6"/>
  <c r="D42" i="2"/>
  <c r="E43" i="2"/>
  <c r="Q65" i="6" l="1"/>
  <c r="S66" i="6"/>
  <c r="P65" i="6"/>
  <c r="K37" i="9"/>
  <c r="O37" i="9" s="1"/>
  <c r="L37" i="9"/>
  <c r="M37" i="9"/>
  <c r="I38" i="9"/>
  <c r="H38" i="9"/>
  <c r="AC67" i="6"/>
  <c r="Z66" i="6"/>
  <c r="AA66" i="6"/>
  <c r="U66" i="6"/>
  <c r="X67" i="6"/>
  <c r="V66" i="6"/>
  <c r="E44" i="2"/>
  <c r="S67" i="6" l="1"/>
  <c r="Q66" i="6"/>
  <c r="P66" i="6"/>
  <c r="L38" i="9"/>
  <c r="K38" i="9"/>
  <c r="O38" i="9" s="1"/>
  <c r="M38" i="9"/>
  <c r="AC68" i="6"/>
  <c r="Z67" i="6"/>
  <c r="AA67" i="6"/>
  <c r="U67" i="6"/>
  <c r="X68" i="6"/>
  <c r="V67" i="6"/>
  <c r="D43" i="2"/>
  <c r="G39" i="9" l="1"/>
  <c r="L39" i="9" s="1"/>
  <c r="P67" i="6"/>
  <c r="Q67" i="6"/>
  <c r="S68" i="6"/>
  <c r="I39" i="9"/>
  <c r="H39" i="9"/>
  <c r="G40" i="9"/>
  <c r="AC69" i="6"/>
  <c r="AA68" i="6"/>
  <c r="Z68" i="6"/>
  <c r="U68" i="6"/>
  <c r="X69" i="6"/>
  <c r="V68" i="6"/>
  <c r="E45" i="2"/>
  <c r="K39" i="9" l="1"/>
  <c r="O39" i="9" s="1"/>
  <c r="M39" i="9"/>
  <c r="K40" i="9" s="1"/>
  <c r="O40" i="9" s="1"/>
  <c r="Q68" i="6"/>
  <c r="P68" i="6"/>
  <c r="S69" i="6"/>
  <c r="H40" i="9"/>
  <c r="I40" i="9"/>
  <c r="AC70" i="6"/>
  <c r="AA69" i="6"/>
  <c r="Z69" i="6"/>
  <c r="U69" i="6"/>
  <c r="X70" i="6"/>
  <c r="V69" i="6"/>
  <c r="D44" i="2"/>
  <c r="L40" i="9" l="1"/>
  <c r="M40" i="9"/>
  <c r="S70" i="6"/>
  <c r="P69" i="6"/>
  <c r="Q69" i="6"/>
  <c r="AC71" i="6"/>
  <c r="Z70" i="6"/>
  <c r="AA70" i="6"/>
  <c r="U70" i="6"/>
  <c r="X71" i="6"/>
  <c r="V70" i="6"/>
  <c r="D45" i="2"/>
  <c r="E46" i="2"/>
  <c r="I41" i="9" l="1"/>
  <c r="G41" i="9"/>
  <c r="L41" i="9" s="1"/>
  <c r="H41" i="9"/>
  <c r="Q70" i="6"/>
  <c r="P70" i="6"/>
  <c r="S71" i="6"/>
  <c r="AC72" i="6"/>
  <c r="Z71" i="6"/>
  <c r="AA71" i="6"/>
  <c r="X72" i="6"/>
  <c r="U71" i="6"/>
  <c r="V71" i="6"/>
  <c r="E47" i="2"/>
  <c r="I42" i="9" l="1"/>
  <c r="G42" i="9"/>
  <c r="K41" i="9"/>
  <c r="O41" i="9" s="1"/>
  <c r="H42" i="9"/>
  <c r="M41" i="9"/>
  <c r="M42" i="9" s="1"/>
  <c r="S72" i="6"/>
  <c r="Q71" i="6"/>
  <c r="P71" i="6"/>
  <c r="AC73" i="6"/>
  <c r="AA72" i="6"/>
  <c r="Z72" i="6"/>
  <c r="X73" i="6"/>
  <c r="V72" i="6"/>
  <c r="U72" i="6"/>
  <c r="D46" i="2"/>
  <c r="L42" i="9" l="1"/>
  <c r="K42" i="9"/>
  <c r="O42" i="9" s="1"/>
  <c r="Q72" i="6"/>
  <c r="S73" i="6"/>
  <c r="P72" i="6"/>
  <c r="AC74" i="6"/>
  <c r="AA73" i="6"/>
  <c r="Z73" i="6"/>
  <c r="X74" i="6"/>
  <c r="U73" i="6"/>
  <c r="V73" i="6"/>
  <c r="D47" i="2"/>
  <c r="E48" i="2"/>
  <c r="G43" i="9" l="1"/>
  <c r="K43" i="9" s="1"/>
  <c r="O43" i="9" s="1"/>
  <c r="I43" i="9"/>
  <c r="H43" i="9"/>
  <c r="Q73" i="6"/>
  <c r="P73" i="6"/>
  <c r="S74" i="6"/>
  <c r="AC75" i="6"/>
  <c r="Z74" i="6"/>
  <c r="AA74" i="6"/>
  <c r="X75" i="6"/>
  <c r="V74" i="6"/>
  <c r="U74" i="6"/>
  <c r="D48" i="2"/>
  <c r="E49" i="2"/>
  <c r="M43" i="9" l="1"/>
  <c r="L43" i="9"/>
  <c r="H44" i="9"/>
  <c r="G44" i="9"/>
  <c r="K44" i="9" s="1"/>
  <c r="O44" i="9" s="1"/>
  <c r="I44" i="9"/>
  <c r="Q74" i="6"/>
  <c r="P74" i="6"/>
  <c r="S75" i="6"/>
  <c r="AC76" i="6"/>
  <c r="Z75" i="6"/>
  <c r="AA75" i="6"/>
  <c r="X76" i="6"/>
  <c r="U75" i="6"/>
  <c r="V75" i="6"/>
  <c r="I45" i="9" l="1"/>
  <c r="G45" i="9"/>
  <c r="H45" i="9"/>
  <c r="L44" i="9"/>
  <c r="M44" i="9"/>
  <c r="S76" i="6"/>
  <c r="Q75" i="6"/>
  <c r="P75" i="6"/>
  <c r="AC77" i="6"/>
  <c r="AA76" i="6"/>
  <c r="Z76" i="6"/>
  <c r="X77" i="6"/>
  <c r="U76" i="6"/>
  <c r="V76" i="6"/>
  <c r="D49" i="2"/>
  <c r="E50" i="2"/>
  <c r="K45" i="9" l="1"/>
  <c r="O45" i="9" s="1"/>
  <c r="L45" i="9"/>
  <c r="M45" i="9"/>
  <c r="S77" i="6"/>
  <c r="Q76" i="6"/>
  <c r="P76" i="6"/>
  <c r="AC78" i="6"/>
  <c r="AA77" i="6"/>
  <c r="Z77" i="6"/>
  <c r="X78" i="6"/>
  <c r="U77" i="6"/>
  <c r="V77" i="6"/>
  <c r="E51" i="2"/>
  <c r="D50" i="2"/>
  <c r="I46" i="9" l="1"/>
  <c r="G46" i="9"/>
  <c r="H46" i="9"/>
  <c r="E53" i="2" s="1"/>
  <c r="S78" i="6"/>
  <c r="Q77" i="6"/>
  <c r="P77" i="6"/>
  <c r="AC79" i="6"/>
  <c r="Z78" i="6"/>
  <c r="AA78" i="6"/>
  <c r="X79" i="6"/>
  <c r="V78" i="6"/>
  <c r="U78" i="6"/>
  <c r="E52" i="2"/>
  <c r="G47" i="9" l="1"/>
  <c r="H47" i="9"/>
  <c r="I47" i="9"/>
  <c r="M46" i="9"/>
  <c r="L46" i="9"/>
  <c r="K46" i="9"/>
  <c r="O46" i="9" s="1"/>
  <c r="S79" i="6"/>
  <c r="Q78" i="6"/>
  <c r="P78" i="6"/>
  <c r="AC80" i="6"/>
  <c r="Z79" i="6"/>
  <c r="AA79" i="6"/>
  <c r="X80" i="6"/>
  <c r="U79" i="6"/>
  <c r="V79" i="6"/>
  <c r="D52" i="2"/>
  <c r="D51" i="2"/>
  <c r="G48" i="9" l="1"/>
  <c r="P79" i="6"/>
  <c r="S80" i="6"/>
  <c r="Q79" i="6"/>
  <c r="AC81" i="6"/>
  <c r="AA80" i="6"/>
  <c r="Z80" i="6"/>
  <c r="X81" i="6"/>
  <c r="V80" i="6"/>
  <c r="U80" i="6"/>
  <c r="D53" i="2"/>
  <c r="K47" i="9" l="1"/>
  <c r="O47" i="9" s="1"/>
  <c r="M47" i="9"/>
  <c r="L47" i="9"/>
  <c r="I48" i="9"/>
  <c r="H48" i="9"/>
  <c r="S81" i="6"/>
  <c r="Q80" i="6"/>
  <c r="P80" i="6"/>
  <c r="AC82" i="6"/>
  <c r="AA81" i="6"/>
  <c r="Z81" i="6"/>
  <c r="X82" i="6"/>
  <c r="U81" i="6"/>
  <c r="V81" i="6"/>
  <c r="E54" i="2"/>
  <c r="G49" i="9" l="1"/>
  <c r="L49" i="9" s="1"/>
  <c r="Q81" i="6"/>
  <c r="P81" i="6"/>
  <c r="S82" i="6"/>
  <c r="AC83" i="6"/>
  <c r="Z82" i="6"/>
  <c r="AA82" i="6"/>
  <c r="X83" i="6"/>
  <c r="V82" i="6"/>
  <c r="U82" i="6"/>
  <c r="D54" i="2"/>
  <c r="E55" i="2"/>
  <c r="H49" i="9" l="1"/>
  <c r="E56" i="2" s="1"/>
  <c r="I49" i="9"/>
  <c r="M48" i="9"/>
  <c r="L48" i="9"/>
  <c r="K48" i="9"/>
  <c r="O48" i="9" s="1"/>
  <c r="P82" i="6"/>
  <c r="S83" i="6"/>
  <c r="Q82" i="6"/>
  <c r="AC84" i="6"/>
  <c r="Z83" i="6"/>
  <c r="AA83" i="6"/>
  <c r="X84" i="6"/>
  <c r="V83" i="6"/>
  <c r="U83" i="6"/>
  <c r="M49" i="9" l="1"/>
  <c r="K49" i="9"/>
  <c r="O49" i="9" s="1"/>
  <c r="D56" i="2" s="1"/>
  <c r="G50" i="9"/>
  <c r="P83" i="6"/>
  <c r="Q83" i="6"/>
  <c r="S84" i="6"/>
  <c r="AC85" i="6"/>
  <c r="AA84" i="6"/>
  <c r="Z84" i="6"/>
  <c r="X85" i="6"/>
  <c r="U84" i="6"/>
  <c r="V84" i="6"/>
  <c r="L50" i="9" l="1"/>
  <c r="I50" i="9"/>
  <c r="H50" i="9"/>
  <c r="E57" i="2" s="1"/>
  <c r="G51" i="9"/>
  <c r="P84" i="6"/>
  <c r="Q84" i="6"/>
  <c r="S85" i="6"/>
  <c r="AC86" i="6"/>
  <c r="AA85" i="6"/>
  <c r="Z85" i="6"/>
  <c r="X86" i="6"/>
  <c r="U85" i="6"/>
  <c r="V85" i="6"/>
  <c r="D55" i="2"/>
  <c r="K50" i="9" l="1"/>
  <c r="O50" i="9" s="1"/>
  <c r="D57" i="2" s="1"/>
  <c r="M50" i="9"/>
  <c r="G52" i="9" s="1"/>
  <c r="I51" i="9"/>
  <c r="H51" i="9"/>
  <c r="E58" i="2" s="1"/>
  <c r="S86" i="6"/>
  <c r="P85" i="6"/>
  <c r="Q85" i="6"/>
  <c r="AC87" i="6"/>
  <c r="Z86" i="6"/>
  <c r="AA86" i="6"/>
  <c r="X87" i="6"/>
  <c r="V86" i="6"/>
  <c r="U86" i="6"/>
  <c r="H52" i="9" l="1"/>
  <c r="E59" i="2" s="1"/>
  <c r="I52" i="9"/>
  <c r="L51" i="9"/>
  <c r="P86" i="6"/>
  <c r="S87" i="6"/>
  <c r="Q86" i="6"/>
  <c r="AC88" i="6"/>
  <c r="Z87" i="6"/>
  <c r="AA87" i="6"/>
  <c r="X88" i="6"/>
  <c r="U87" i="6"/>
  <c r="V87" i="6"/>
  <c r="M51" i="9" l="1"/>
  <c r="K51" i="9"/>
  <c r="O51" i="9" s="1"/>
  <c r="D58" i="2" s="1"/>
  <c r="P87" i="6"/>
  <c r="Q87" i="6"/>
  <c r="S88" i="6"/>
  <c r="AA88" i="6"/>
  <c r="Z88" i="6"/>
  <c r="AC89" i="6"/>
  <c r="V88" i="6"/>
  <c r="X89" i="6"/>
  <c r="U88" i="6"/>
  <c r="G53" i="9" l="1"/>
  <c r="Q88" i="6"/>
  <c r="P88" i="6"/>
  <c r="S89" i="6"/>
  <c r="AA89" i="6"/>
  <c r="AC90" i="6"/>
  <c r="Z89" i="6"/>
  <c r="U89" i="6"/>
  <c r="V89" i="6"/>
  <c r="X90" i="6"/>
  <c r="I53" i="9" l="1"/>
  <c r="H53" i="9"/>
  <c r="E60" i="2" s="1"/>
  <c r="K52" i="9"/>
  <c r="O52" i="9" s="1"/>
  <c r="D59" i="2" s="1"/>
  <c r="L52" i="9"/>
  <c r="M52" i="9"/>
  <c r="Q89" i="6"/>
  <c r="P89" i="6"/>
  <c r="S90" i="6"/>
  <c r="AA90" i="6"/>
  <c r="AC91" i="6"/>
  <c r="Z90" i="6"/>
  <c r="U90" i="6"/>
  <c r="V90" i="6"/>
  <c r="X91" i="6"/>
  <c r="K53" i="9" l="1"/>
  <c r="O53" i="9" s="1"/>
  <c r="D60" i="2" s="1"/>
  <c r="L53" i="9"/>
  <c r="M53" i="9"/>
  <c r="G54" i="9"/>
  <c r="Q90" i="6"/>
  <c r="S91" i="6"/>
  <c r="P90" i="6"/>
  <c r="AA91" i="6"/>
  <c r="AC92" i="6"/>
  <c r="Z91" i="6"/>
  <c r="U91" i="6"/>
  <c r="V91" i="6"/>
  <c r="X92" i="6"/>
  <c r="L54" i="9" l="1"/>
  <c r="I54" i="9"/>
  <c r="H54" i="9"/>
  <c r="E61" i="2" s="1"/>
  <c r="G55" i="9"/>
  <c r="P91" i="6"/>
  <c r="S92" i="6"/>
  <c r="Q91" i="6"/>
  <c r="AA92" i="6"/>
  <c r="AC93" i="6"/>
  <c r="Z92" i="6"/>
  <c r="U92" i="6"/>
  <c r="X93" i="6"/>
  <c r="V92" i="6"/>
  <c r="M54" i="9" l="1"/>
  <c r="K54" i="9"/>
  <c r="O54" i="9" s="1"/>
  <c r="D61" i="2" s="1"/>
  <c r="H55" i="9"/>
  <c r="E62" i="2" s="1"/>
  <c r="I55" i="9"/>
  <c r="Q92" i="6"/>
  <c r="P92" i="6"/>
  <c r="S93" i="6"/>
  <c r="AA93" i="6"/>
  <c r="AC94" i="6"/>
  <c r="Z93" i="6"/>
  <c r="U93" i="6"/>
  <c r="V93" i="6"/>
  <c r="X94" i="6"/>
  <c r="L55" i="9" l="1"/>
  <c r="M55" i="9"/>
  <c r="K55" i="9"/>
  <c r="O55" i="9" s="1"/>
  <c r="D62" i="2" s="1"/>
  <c r="S94" i="6"/>
  <c r="P93" i="6"/>
  <c r="Q93" i="6"/>
  <c r="AA94" i="6"/>
  <c r="AC95" i="6"/>
  <c r="Z94" i="6"/>
  <c r="U94" i="6"/>
  <c r="V94" i="6"/>
  <c r="X95" i="6"/>
  <c r="I56" i="9" l="1"/>
  <c r="G56" i="9"/>
  <c r="K56" i="9" s="1"/>
  <c r="O56" i="9" s="1"/>
  <c r="D63" i="2" s="1"/>
  <c r="H56" i="9"/>
  <c r="E63" i="2" s="1"/>
  <c r="Q94" i="6"/>
  <c r="S95" i="6"/>
  <c r="P94" i="6"/>
  <c r="AA95" i="6"/>
  <c r="AC96" i="6"/>
  <c r="Z95" i="6"/>
  <c r="U95" i="6"/>
  <c r="V95" i="6"/>
  <c r="X96" i="6"/>
  <c r="I57" i="9" l="1"/>
  <c r="G57" i="9"/>
  <c r="M56" i="9"/>
  <c r="L56" i="9"/>
  <c r="H57" i="9"/>
  <c r="E64" i="2" s="1"/>
  <c r="S96" i="6"/>
  <c r="P95" i="6"/>
  <c r="Q95" i="6"/>
  <c r="AC97" i="6"/>
  <c r="AA96" i="6"/>
  <c r="Z96" i="6"/>
  <c r="U96" i="6"/>
  <c r="X97" i="6"/>
  <c r="V96" i="6"/>
  <c r="M57" i="9" l="1"/>
  <c r="K57" i="9"/>
  <c r="O57" i="9" s="1"/>
  <c r="D64" i="2" s="1"/>
  <c r="L57" i="9"/>
  <c r="P96" i="6"/>
  <c r="Q96" i="6"/>
  <c r="S97" i="6"/>
  <c r="AA97" i="6"/>
  <c r="AC98" i="6"/>
  <c r="Z97" i="6"/>
  <c r="U97" i="6"/>
  <c r="X98" i="6"/>
  <c r="V97" i="6"/>
  <c r="G58" i="9" l="1"/>
  <c r="L58" i="9" s="1"/>
  <c r="I58" i="9"/>
  <c r="H58" i="9"/>
  <c r="E65" i="2" s="1"/>
  <c r="S98" i="6"/>
  <c r="P97" i="6"/>
  <c r="Q97" i="6"/>
  <c r="AA98" i="6"/>
  <c r="AC99" i="6"/>
  <c r="Z98" i="6"/>
  <c r="U98" i="6"/>
  <c r="V98" i="6"/>
  <c r="X99" i="6"/>
  <c r="I59" i="9" l="1"/>
  <c r="G59" i="9"/>
  <c r="K58" i="9"/>
  <c r="O58" i="9" s="1"/>
  <c r="D65" i="2" s="1"/>
  <c r="M58" i="9"/>
  <c r="H59" i="9"/>
  <c r="E66" i="2" s="1"/>
  <c r="Q98" i="6"/>
  <c r="P98" i="6"/>
  <c r="S99" i="6"/>
  <c r="AA99" i="6"/>
  <c r="AC100" i="6"/>
  <c r="Z99" i="6"/>
  <c r="U99" i="6"/>
  <c r="V99" i="6"/>
  <c r="X100" i="6"/>
  <c r="L59" i="9" l="1"/>
  <c r="M59" i="9"/>
  <c r="K59" i="9"/>
  <c r="O59" i="9" s="1"/>
  <c r="D66" i="2" s="1"/>
  <c r="S100" i="6"/>
  <c r="Q99" i="6"/>
  <c r="P99" i="6"/>
  <c r="AA100" i="6"/>
  <c r="AC101" i="6"/>
  <c r="Z100" i="6"/>
  <c r="U100" i="6"/>
  <c r="X101" i="6"/>
  <c r="V100" i="6"/>
  <c r="H60" i="9" l="1"/>
  <c r="E67" i="2" s="1"/>
  <c r="G60" i="9"/>
  <c r="K60" i="9" s="1"/>
  <c r="O60" i="9" s="1"/>
  <c r="D67" i="2" s="1"/>
  <c r="I60" i="9"/>
  <c r="Q100" i="6"/>
  <c r="S101" i="6"/>
  <c r="P100" i="6"/>
  <c r="AC102" i="6"/>
  <c r="AA101" i="6"/>
  <c r="Z101" i="6"/>
  <c r="U101" i="6"/>
  <c r="V101" i="6"/>
  <c r="X102" i="6"/>
  <c r="H61" i="9" l="1"/>
  <c r="E68" i="2" s="1"/>
  <c r="G61" i="9"/>
  <c r="L60" i="9"/>
  <c r="M60" i="9"/>
  <c r="I61" i="9"/>
  <c r="P101" i="6"/>
  <c r="Q101" i="6"/>
  <c r="S102" i="6"/>
  <c r="AA102" i="6"/>
  <c r="AC103" i="6"/>
  <c r="Z102" i="6"/>
  <c r="U102" i="6"/>
  <c r="X103" i="6"/>
  <c r="V102" i="6"/>
  <c r="M61" i="9" l="1"/>
  <c r="K61" i="9"/>
  <c r="O61" i="9" s="1"/>
  <c r="D68" i="2" s="1"/>
  <c r="L61" i="9"/>
  <c r="S103" i="6"/>
  <c r="P102" i="6"/>
  <c r="Q102" i="6"/>
  <c r="AA103" i="6"/>
  <c r="AC104" i="6"/>
  <c r="Z103" i="6"/>
  <c r="U103" i="6"/>
  <c r="V103" i="6"/>
  <c r="X104" i="6"/>
  <c r="I62" i="9" l="1"/>
  <c r="G62" i="9"/>
  <c r="M62" i="9" s="1"/>
  <c r="H62" i="9"/>
  <c r="E69" i="2" s="1"/>
  <c r="Q103" i="6"/>
  <c r="P103" i="6"/>
  <c r="S104" i="6"/>
  <c r="AC105" i="6"/>
  <c r="AA104" i="6"/>
  <c r="Z104" i="6"/>
  <c r="U104" i="6"/>
  <c r="X105" i="6"/>
  <c r="V104" i="6"/>
  <c r="G63" i="9" l="1"/>
  <c r="L63" i="9" s="1"/>
  <c r="I63" i="9"/>
  <c r="H63" i="9"/>
  <c r="E70" i="2" s="1"/>
  <c r="L62" i="9"/>
  <c r="K62" i="9"/>
  <c r="O62" i="9" s="1"/>
  <c r="D69" i="2" s="1"/>
  <c r="P104" i="6"/>
  <c r="S105" i="6"/>
  <c r="Q104" i="6"/>
  <c r="AA105" i="6"/>
  <c r="AC106" i="6"/>
  <c r="Z105" i="6"/>
  <c r="U105" i="6"/>
  <c r="V105" i="6"/>
  <c r="X106" i="6"/>
  <c r="M63" i="9" l="1"/>
  <c r="K63" i="9"/>
  <c r="O63" i="9" s="1"/>
  <c r="D70" i="2" s="1"/>
  <c r="H64" i="9"/>
  <c r="E71" i="2" s="1"/>
  <c r="G64" i="9"/>
  <c r="K64" i="9" s="1"/>
  <c r="O64" i="9" s="1"/>
  <c r="D71" i="2" s="1"/>
  <c r="I64" i="9"/>
  <c r="S106" i="6"/>
  <c r="P105" i="6"/>
  <c r="Q105" i="6"/>
  <c r="AA106" i="6"/>
  <c r="AC107" i="6"/>
  <c r="Z106" i="6"/>
  <c r="U106" i="6"/>
  <c r="V106" i="6"/>
  <c r="X107" i="6"/>
  <c r="L64" i="9" l="1"/>
  <c r="M64" i="9"/>
  <c r="H65" i="9"/>
  <c r="E72" i="2" s="1"/>
  <c r="G65" i="9"/>
  <c r="K65" i="9" s="1"/>
  <c r="O65" i="9" s="1"/>
  <c r="D72" i="2" s="1"/>
  <c r="I65" i="9"/>
  <c r="S107" i="6"/>
  <c r="Q106" i="6"/>
  <c r="P106" i="6"/>
  <c r="AC108" i="6"/>
  <c r="AA107" i="6"/>
  <c r="Z107" i="6"/>
  <c r="U107" i="6"/>
  <c r="V107" i="6"/>
  <c r="X108" i="6"/>
  <c r="G66" i="9" l="1"/>
  <c r="L66" i="9" s="1"/>
  <c r="M65" i="9"/>
  <c r="L65" i="9"/>
  <c r="H66" i="9"/>
  <c r="E73" i="2" s="1"/>
  <c r="I66" i="9"/>
  <c r="S108" i="6"/>
  <c r="Q107" i="6"/>
  <c r="P107" i="6"/>
  <c r="AA108" i="6"/>
  <c r="AC109" i="6"/>
  <c r="Z108" i="6"/>
  <c r="U108" i="6"/>
  <c r="X109" i="6"/>
  <c r="V108" i="6"/>
  <c r="I67" i="9" l="1"/>
  <c r="G67" i="9"/>
  <c r="K66" i="9"/>
  <c r="O66" i="9" s="1"/>
  <c r="D73" i="2" s="1"/>
  <c r="M66" i="9"/>
  <c r="H67" i="9"/>
  <c r="E74" i="2" s="1"/>
  <c r="P108" i="6"/>
  <c r="Q108" i="6"/>
  <c r="S109" i="6"/>
  <c r="AC110" i="6"/>
  <c r="AA109" i="6"/>
  <c r="Z109" i="6"/>
  <c r="U109" i="6"/>
  <c r="X110" i="6"/>
  <c r="V109" i="6"/>
  <c r="K67" i="9" l="1"/>
  <c r="O67" i="9" s="1"/>
  <c r="D74" i="2" s="1"/>
  <c r="M67" i="9"/>
  <c r="L67" i="9"/>
  <c r="Q109" i="6"/>
  <c r="S110" i="6"/>
  <c r="P109" i="6"/>
  <c r="AA110" i="6"/>
  <c r="AC111" i="6"/>
  <c r="Z110" i="6"/>
  <c r="U110" i="6"/>
  <c r="V110" i="6"/>
  <c r="X111" i="6"/>
  <c r="I68" i="9" l="1"/>
  <c r="G68" i="9"/>
  <c r="K68" i="9" s="1"/>
  <c r="O68" i="9" s="1"/>
  <c r="D75" i="2" s="1"/>
  <c r="H68" i="9"/>
  <c r="E75" i="2" s="1"/>
  <c r="S111" i="6"/>
  <c r="Q110" i="6"/>
  <c r="P110" i="6"/>
  <c r="AA111" i="6"/>
  <c r="AC112" i="6"/>
  <c r="Z111" i="6"/>
  <c r="U111" i="6"/>
  <c r="V111" i="6"/>
  <c r="X112" i="6"/>
  <c r="I69" i="9" l="1"/>
  <c r="G69" i="9"/>
  <c r="H69" i="9"/>
  <c r="E76" i="2" s="1"/>
  <c r="M68" i="9"/>
  <c r="L68" i="9"/>
  <c r="P111" i="6"/>
  <c r="S112" i="6"/>
  <c r="Q111" i="6"/>
  <c r="AC113" i="6"/>
  <c r="AA112" i="6"/>
  <c r="Z112" i="6"/>
  <c r="U112" i="6"/>
  <c r="X113" i="6"/>
  <c r="V112" i="6"/>
  <c r="K69" i="9" l="1"/>
  <c r="O69" i="9" s="1"/>
  <c r="D76" i="2" s="1"/>
  <c r="L69" i="9"/>
  <c r="M69" i="9"/>
  <c r="S113" i="6"/>
  <c r="P112" i="6"/>
  <c r="Q112" i="6"/>
  <c r="AA113" i="6"/>
  <c r="AC114" i="6"/>
  <c r="Z113" i="6"/>
  <c r="U113" i="6"/>
  <c r="X114" i="6"/>
  <c r="V113" i="6"/>
  <c r="G70" i="9" l="1"/>
  <c r="L70" i="9" s="1"/>
  <c r="H70" i="9"/>
  <c r="E77" i="2" s="1"/>
  <c r="I70" i="9"/>
  <c r="P113" i="6"/>
  <c r="S114" i="6"/>
  <c r="Q113" i="6"/>
  <c r="AC115" i="6"/>
  <c r="AA114" i="6"/>
  <c r="Z114" i="6"/>
  <c r="U114" i="6"/>
  <c r="X115" i="6"/>
  <c r="V114" i="6"/>
  <c r="H71" i="9" l="1"/>
  <c r="E78" i="2" s="1"/>
  <c r="G71" i="9"/>
  <c r="K70" i="9"/>
  <c r="O70" i="9" s="1"/>
  <c r="D77" i="2" s="1"/>
  <c r="M70" i="9"/>
  <c r="I71" i="9"/>
  <c r="P114" i="6"/>
  <c r="S115" i="6"/>
  <c r="Q114" i="6"/>
  <c r="AA115" i="6"/>
  <c r="AC116" i="6"/>
  <c r="Z115" i="6"/>
  <c r="U115" i="6"/>
  <c r="V115" i="6"/>
  <c r="X116" i="6"/>
  <c r="H72" i="9" l="1"/>
  <c r="E79" i="2" s="1"/>
  <c r="G72" i="9"/>
  <c r="K71" i="9"/>
  <c r="O71" i="9" s="1"/>
  <c r="D78" i="2" s="1"/>
  <c r="I72" i="9"/>
  <c r="S116" i="6"/>
  <c r="Q115" i="6"/>
  <c r="P115" i="6"/>
  <c r="AC117" i="6"/>
  <c r="AA116" i="6"/>
  <c r="Z116" i="6"/>
  <c r="U116" i="6"/>
  <c r="X117" i="6"/>
  <c r="V116" i="6"/>
  <c r="L71" i="9" l="1"/>
  <c r="M71" i="9"/>
  <c r="Q116" i="6"/>
  <c r="P116" i="6"/>
  <c r="S117" i="6"/>
  <c r="AA117" i="6"/>
  <c r="AC118" i="6"/>
  <c r="Z117" i="6"/>
  <c r="U117" i="6"/>
  <c r="V117" i="6"/>
  <c r="X118" i="6"/>
  <c r="K72" i="9" l="1"/>
  <c r="O72" i="9" s="1"/>
  <c r="D79" i="2" s="1"/>
  <c r="M72" i="9"/>
  <c r="L72" i="9"/>
  <c r="Q117" i="6"/>
  <c r="P117" i="6"/>
  <c r="S118" i="6"/>
  <c r="AC119" i="6"/>
  <c r="AA118" i="6"/>
  <c r="Z118" i="6"/>
  <c r="U118" i="6"/>
  <c r="V118" i="6"/>
  <c r="X119" i="6"/>
  <c r="G73" i="9" l="1"/>
  <c r="M73" i="9" s="1"/>
  <c r="I73" i="9"/>
  <c r="H73" i="9"/>
  <c r="E80" i="2" s="1"/>
  <c r="G74" i="9"/>
  <c r="Q118" i="6"/>
  <c r="P118" i="6"/>
  <c r="S119" i="6"/>
  <c r="AA119" i="6"/>
  <c r="AC120" i="6"/>
  <c r="Z119" i="6"/>
  <c r="U119" i="6"/>
  <c r="V119" i="6"/>
  <c r="X120" i="6"/>
  <c r="L73" i="9" l="1"/>
  <c r="K73" i="9"/>
  <c r="O73" i="9" s="1"/>
  <c r="D80" i="2" s="1"/>
  <c r="H74" i="9"/>
  <c r="E81" i="2" s="1"/>
  <c r="I74" i="9"/>
  <c r="G75" i="9"/>
  <c r="S120" i="6"/>
  <c r="Q119" i="6"/>
  <c r="P119" i="6"/>
  <c r="AA120" i="6"/>
  <c r="AC121" i="6"/>
  <c r="Z120" i="6"/>
  <c r="U120" i="6"/>
  <c r="X121" i="6"/>
  <c r="V120" i="6"/>
  <c r="K74" i="9" l="1"/>
  <c r="O74" i="9" s="1"/>
  <c r="D81" i="2" s="1"/>
  <c r="M74" i="9"/>
  <c r="L74" i="9"/>
  <c r="H75" i="9"/>
  <c r="E82" i="2" s="1"/>
  <c r="I75" i="9"/>
  <c r="P120" i="6"/>
  <c r="S121" i="6"/>
  <c r="Q120" i="6"/>
  <c r="AC122" i="6"/>
  <c r="AA121" i="6"/>
  <c r="Z121" i="6"/>
  <c r="U121" i="6"/>
  <c r="X122" i="6"/>
  <c r="V121" i="6"/>
  <c r="M75" i="9" l="1"/>
  <c r="K75" i="9"/>
  <c r="O75" i="9" s="1"/>
  <c r="D82" i="2" s="1"/>
  <c r="L75" i="9"/>
  <c r="Q121" i="6"/>
  <c r="P121" i="6"/>
  <c r="S122" i="6"/>
  <c r="AA122" i="6"/>
  <c r="AC123" i="6"/>
  <c r="Z122" i="6"/>
  <c r="U122" i="6"/>
  <c r="X123" i="6"/>
  <c r="V122" i="6"/>
  <c r="H76" i="9" l="1"/>
  <c r="E83" i="2" s="1"/>
  <c r="G76" i="9"/>
  <c r="I76" i="9"/>
  <c r="G77" i="9"/>
  <c r="Q122" i="6"/>
  <c r="S123" i="6"/>
  <c r="P122" i="6"/>
  <c r="AC124" i="6"/>
  <c r="AA123" i="6"/>
  <c r="Z123" i="6"/>
  <c r="U123" i="6"/>
  <c r="V123" i="6"/>
  <c r="X124" i="6"/>
  <c r="I77" i="9" l="1"/>
  <c r="H77" i="9"/>
  <c r="E84" i="2" s="1"/>
  <c r="K76" i="9"/>
  <c r="O76" i="9" s="1"/>
  <c r="D83" i="2" s="1"/>
  <c r="L76" i="9"/>
  <c r="M76" i="9"/>
  <c r="S124" i="6"/>
  <c r="Q123" i="6"/>
  <c r="P123" i="6"/>
  <c r="AA124" i="6"/>
  <c r="AC125" i="6"/>
  <c r="Z124" i="6"/>
  <c r="U124" i="6"/>
  <c r="X125" i="6"/>
  <c r="V124" i="6"/>
  <c r="M77" i="9" l="1"/>
  <c r="K77" i="9"/>
  <c r="O77" i="9" s="1"/>
  <c r="D84" i="2" s="1"/>
  <c r="L77" i="9"/>
  <c r="G78" i="9"/>
  <c r="Q124" i="6"/>
  <c r="P124" i="6"/>
  <c r="S125" i="6"/>
  <c r="AC126" i="6"/>
  <c r="AA125" i="6"/>
  <c r="Z125" i="6"/>
  <c r="U125" i="6"/>
  <c r="V125" i="6"/>
  <c r="X126" i="6"/>
  <c r="H78" i="9" l="1"/>
  <c r="E85" i="2" s="1"/>
  <c r="I78" i="9"/>
  <c r="G79" i="9"/>
  <c r="Q125" i="6"/>
  <c r="P125" i="6"/>
  <c r="S126" i="6"/>
  <c r="AA126" i="6"/>
  <c r="AC127" i="6"/>
  <c r="Z126" i="6"/>
  <c r="U126" i="6"/>
  <c r="V126" i="6"/>
  <c r="X127" i="6"/>
  <c r="M78" i="9" l="1"/>
  <c r="L78" i="9"/>
  <c r="K78" i="9"/>
  <c r="O78" i="9" s="1"/>
  <c r="D85" i="2" s="1"/>
  <c r="H79" i="9"/>
  <c r="E86" i="2" s="1"/>
  <c r="I79" i="9"/>
  <c r="Q126" i="6"/>
  <c r="P126" i="6"/>
  <c r="S127" i="6"/>
  <c r="AC128" i="6"/>
  <c r="AA127" i="6"/>
  <c r="Z127" i="6"/>
  <c r="U127" i="6"/>
  <c r="V127" i="6"/>
  <c r="X128" i="6"/>
  <c r="L79" i="9" l="1"/>
  <c r="K79" i="9"/>
  <c r="O79" i="9" s="1"/>
  <c r="D86" i="2" s="1"/>
  <c r="M79" i="9"/>
  <c r="S128" i="6"/>
  <c r="P127" i="6"/>
  <c r="Q127" i="6"/>
  <c r="AA128" i="6"/>
  <c r="AC129" i="6"/>
  <c r="Z128" i="6"/>
  <c r="U128" i="6"/>
  <c r="X129" i="6"/>
  <c r="V128" i="6"/>
  <c r="I80" i="9" l="1"/>
  <c r="G80" i="9"/>
  <c r="K80" i="9" s="1"/>
  <c r="O80" i="9" s="1"/>
  <c r="D87" i="2" s="1"/>
  <c r="H80" i="9"/>
  <c r="E87" i="2" s="1"/>
  <c r="G81" i="9"/>
  <c r="P128" i="6"/>
  <c r="S129" i="6"/>
  <c r="Q128" i="6"/>
  <c r="AA129" i="6"/>
  <c r="AC130" i="6"/>
  <c r="Z129" i="6"/>
  <c r="U129" i="6"/>
  <c r="V129" i="6"/>
  <c r="X130" i="6"/>
  <c r="L80" i="9" l="1"/>
  <c r="M80" i="9"/>
  <c r="G82" i="9" s="1"/>
  <c r="H81" i="9"/>
  <c r="E88" i="2" s="1"/>
  <c r="I81" i="9"/>
  <c r="S130" i="6"/>
  <c r="P129" i="6"/>
  <c r="Q129" i="6"/>
  <c r="AC131" i="6"/>
  <c r="AA130" i="6"/>
  <c r="Z130" i="6"/>
  <c r="U130" i="6"/>
  <c r="V130" i="6"/>
  <c r="X131" i="6"/>
  <c r="M81" i="9" l="1"/>
  <c r="I82" i="9"/>
  <c r="H82" i="9"/>
  <c r="E89" i="2" s="1"/>
  <c r="S131" i="6"/>
  <c r="Q130" i="6"/>
  <c r="P130" i="6"/>
  <c r="AA131" i="6"/>
  <c r="AC132" i="6"/>
  <c r="Z131" i="6"/>
  <c r="U131" i="6"/>
  <c r="V131" i="6"/>
  <c r="X132" i="6"/>
  <c r="L81" i="9" l="1"/>
  <c r="K81" i="9"/>
  <c r="O81" i="9" s="1"/>
  <c r="D88" i="2" s="1"/>
  <c r="L82" i="9"/>
  <c r="M82" i="9"/>
  <c r="K82" i="9"/>
  <c r="O82" i="9" s="1"/>
  <c r="D89" i="2" s="1"/>
  <c r="Q131" i="6"/>
  <c r="P131" i="6"/>
  <c r="S132" i="6"/>
  <c r="AC133" i="6"/>
  <c r="AA132" i="6"/>
  <c r="Z132" i="6"/>
  <c r="V132" i="6"/>
  <c r="X133" i="6"/>
  <c r="U132" i="6"/>
  <c r="G83" i="9" l="1"/>
  <c r="H83" i="9"/>
  <c r="E90" i="2" s="1"/>
  <c r="I83" i="9"/>
  <c r="G84" i="9"/>
  <c r="P132" i="6"/>
  <c r="S133" i="6"/>
  <c r="Q132" i="6"/>
  <c r="AA133" i="6"/>
  <c r="AC134" i="6"/>
  <c r="Z133" i="6"/>
  <c r="V133" i="6"/>
  <c r="U133" i="6"/>
  <c r="X134" i="6"/>
  <c r="M83" i="9" l="1"/>
  <c r="K83" i="9"/>
  <c r="O83" i="9" s="1"/>
  <c r="D90" i="2" s="1"/>
  <c r="L83" i="9"/>
  <c r="I84" i="9"/>
  <c r="H84" i="9"/>
  <c r="E91" i="2" s="1"/>
  <c r="S134" i="6"/>
  <c r="P133" i="6"/>
  <c r="Q133" i="6"/>
  <c r="AC135" i="6"/>
  <c r="AA134" i="6"/>
  <c r="Z134" i="6"/>
  <c r="V134" i="6"/>
  <c r="U134" i="6"/>
  <c r="X135" i="6"/>
  <c r="L84" i="9" l="1"/>
  <c r="M84" i="9"/>
  <c r="K84" i="9"/>
  <c r="O84" i="9" s="1"/>
  <c r="D91" i="2" s="1"/>
  <c r="S135" i="6"/>
  <c r="Q134" i="6"/>
  <c r="P134" i="6"/>
  <c r="AA135" i="6"/>
  <c r="AC136" i="6"/>
  <c r="Z135" i="6"/>
  <c r="V135" i="6"/>
  <c r="X136" i="6"/>
  <c r="U135" i="6"/>
  <c r="H85" i="9" l="1"/>
  <c r="E92" i="2" s="1"/>
  <c r="G85" i="9"/>
  <c r="K85" i="9" s="1"/>
  <c r="O85" i="9" s="1"/>
  <c r="D92" i="2" s="1"/>
  <c r="I85" i="9"/>
  <c r="G86" i="9"/>
  <c r="Q135" i="6"/>
  <c r="P135" i="6"/>
  <c r="S136" i="6"/>
  <c r="AC137" i="6"/>
  <c r="AA136" i="6"/>
  <c r="Z136" i="6"/>
  <c r="V136" i="6"/>
  <c r="U136" i="6"/>
  <c r="X137" i="6"/>
  <c r="L85" i="9" l="1"/>
  <c r="M85" i="9"/>
  <c r="G87" i="9" s="1"/>
  <c r="I86" i="9"/>
  <c r="H86" i="9"/>
  <c r="E93" i="2" s="1"/>
  <c r="Q136" i="6"/>
  <c r="P136" i="6"/>
  <c r="S137" i="6"/>
  <c r="AA137" i="6"/>
  <c r="AC138" i="6"/>
  <c r="Z137" i="6"/>
  <c r="V137" i="6"/>
  <c r="X138" i="6"/>
  <c r="U137" i="6"/>
  <c r="M86" i="9" l="1"/>
  <c r="I87" i="9"/>
  <c r="H87" i="9"/>
  <c r="E94" i="2" s="1"/>
  <c r="P137" i="6"/>
  <c r="S138" i="6"/>
  <c r="Q137" i="6"/>
  <c r="AA138" i="6"/>
  <c r="AC139" i="6"/>
  <c r="Z138" i="6"/>
  <c r="V138" i="6"/>
  <c r="U138" i="6"/>
  <c r="X139" i="6"/>
  <c r="L86" i="9" l="1"/>
  <c r="K86" i="9"/>
  <c r="O86" i="9" s="1"/>
  <c r="D93" i="2" s="1"/>
  <c r="L87" i="9"/>
  <c r="M87" i="9"/>
  <c r="K87" i="9"/>
  <c r="O87" i="9" s="1"/>
  <c r="D94" i="2" s="1"/>
  <c r="G88" i="9"/>
  <c r="S139" i="6"/>
  <c r="P138" i="6"/>
  <c r="Q138" i="6"/>
  <c r="AC140" i="6"/>
  <c r="AA139" i="6"/>
  <c r="Z139" i="6"/>
  <c r="V139" i="6"/>
  <c r="X140" i="6"/>
  <c r="U139" i="6"/>
  <c r="M88" i="9" l="1"/>
  <c r="H88" i="9"/>
  <c r="E95" i="2" s="1"/>
  <c r="I88" i="9"/>
  <c r="G89" i="9"/>
  <c r="Q139" i="6"/>
  <c r="P139" i="6"/>
  <c r="S140" i="6"/>
  <c r="AA140" i="6"/>
  <c r="AC141" i="6"/>
  <c r="Z140" i="6"/>
  <c r="V140" i="6"/>
  <c r="U140" i="6"/>
  <c r="X141" i="6"/>
  <c r="L88" i="9" l="1"/>
  <c r="K88" i="9"/>
  <c r="O88" i="9" s="1"/>
  <c r="D95" i="2" s="1"/>
  <c r="L89" i="9"/>
  <c r="H89" i="9"/>
  <c r="E96" i="2" s="1"/>
  <c r="I89" i="9"/>
  <c r="G90" i="9"/>
  <c r="Q140" i="6"/>
  <c r="P140" i="6"/>
  <c r="S141" i="6"/>
  <c r="AC142" i="6"/>
  <c r="AA141" i="6"/>
  <c r="Z141" i="6"/>
  <c r="V141" i="6"/>
  <c r="X142" i="6"/>
  <c r="U141" i="6"/>
  <c r="M89" i="9" l="1"/>
  <c r="G91" i="9" s="1"/>
  <c r="K89" i="9"/>
  <c r="O89" i="9" s="1"/>
  <c r="D96" i="2" s="1"/>
  <c r="H90" i="9"/>
  <c r="E97" i="2" s="1"/>
  <c r="I90" i="9"/>
  <c r="P141" i="6"/>
  <c r="S142" i="6"/>
  <c r="Q141" i="6"/>
  <c r="AA142" i="6"/>
  <c r="AC143" i="6"/>
  <c r="Z142" i="6"/>
  <c r="V142" i="6"/>
  <c r="U142" i="6"/>
  <c r="X143" i="6"/>
  <c r="M90" i="9" l="1"/>
  <c r="I91" i="9"/>
  <c r="H91" i="9"/>
  <c r="E98" i="2" s="1"/>
  <c r="S143" i="6"/>
  <c r="P142" i="6"/>
  <c r="Q142" i="6"/>
  <c r="AC144" i="6"/>
  <c r="AA143" i="6"/>
  <c r="Z143" i="6"/>
  <c r="V143" i="6"/>
  <c r="X144" i="6"/>
  <c r="U143" i="6"/>
  <c r="K90" i="9" l="1"/>
  <c r="O90" i="9" s="1"/>
  <c r="D97" i="2" s="1"/>
  <c r="L91" i="9"/>
  <c r="L90" i="9"/>
  <c r="Q143" i="6"/>
  <c r="P143" i="6"/>
  <c r="S144" i="6"/>
  <c r="AA144" i="6"/>
  <c r="AC145" i="6"/>
  <c r="Z144" i="6"/>
  <c r="V144" i="6"/>
  <c r="U144" i="6"/>
  <c r="X145" i="6"/>
  <c r="G92" i="9" l="1"/>
  <c r="M91" i="9"/>
  <c r="G93" i="9" s="1"/>
  <c r="K91" i="9"/>
  <c r="O91" i="9" s="1"/>
  <c r="D98" i="2" s="1"/>
  <c r="I92" i="9"/>
  <c r="H92" i="9"/>
  <c r="E99" i="2" s="1"/>
  <c r="Q144" i="6"/>
  <c r="P144" i="6"/>
  <c r="S145" i="6"/>
  <c r="AA145" i="6"/>
  <c r="AC146" i="6"/>
  <c r="Z145" i="6"/>
  <c r="V145" i="6"/>
  <c r="X146" i="6"/>
  <c r="U145" i="6"/>
  <c r="L92" i="9" l="1"/>
  <c r="I93" i="9"/>
  <c r="H93" i="9"/>
  <c r="E100" i="2" s="1"/>
  <c r="Q145" i="6"/>
  <c r="P145" i="6"/>
  <c r="S146" i="6"/>
  <c r="AC147" i="6"/>
  <c r="AA146" i="6"/>
  <c r="Z146" i="6"/>
  <c r="V146" i="6"/>
  <c r="U146" i="6"/>
  <c r="X147" i="6"/>
  <c r="K92" i="9" l="1"/>
  <c r="O92" i="9" s="1"/>
  <c r="D99" i="2" s="1"/>
  <c r="M92" i="9"/>
  <c r="S147" i="6"/>
  <c r="Q146" i="6"/>
  <c r="P146" i="6"/>
  <c r="AA147" i="6"/>
  <c r="AC148" i="6"/>
  <c r="Z147" i="6"/>
  <c r="V147" i="6"/>
  <c r="X148" i="6"/>
  <c r="U147" i="6"/>
  <c r="G94" i="9" l="1"/>
  <c r="I94" i="9"/>
  <c r="H94" i="9"/>
  <c r="E101" i="2" s="1"/>
  <c r="M93" i="9"/>
  <c r="P147" i="6"/>
  <c r="S148" i="6"/>
  <c r="Q147" i="6"/>
  <c r="AC149" i="6"/>
  <c r="AA148" i="6"/>
  <c r="Z148" i="6"/>
  <c r="V148" i="6"/>
  <c r="U148" i="6"/>
  <c r="X149" i="6"/>
  <c r="K94" i="9" l="1"/>
  <c r="O94" i="9" s="1"/>
  <c r="D101" i="2" s="1"/>
  <c r="K93" i="9"/>
  <c r="O93" i="9" s="1"/>
  <c r="D100" i="2" s="1"/>
  <c r="L93" i="9"/>
  <c r="M94" i="9"/>
  <c r="L94" i="9"/>
  <c r="Q148" i="6"/>
  <c r="S149" i="6"/>
  <c r="P148" i="6"/>
  <c r="AA149" i="6"/>
  <c r="AC150" i="6"/>
  <c r="Z149" i="6"/>
  <c r="V149" i="6"/>
  <c r="X150" i="6"/>
  <c r="U149" i="6"/>
  <c r="G95" i="9" l="1"/>
  <c r="M95" i="9" s="1"/>
  <c r="H95" i="9"/>
  <c r="E102" i="2" s="1"/>
  <c r="I95" i="9"/>
  <c r="Q149" i="6"/>
  <c r="P149" i="6"/>
  <c r="S150" i="6"/>
  <c r="AA150" i="6"/>
  <c r="AC151" i="6"/>
  <c r="Z150" i="6"/>
  <c r="V150" i="6"/>
  <c r="U150" i="6"/>
  <c r="X151" i="6"/>
  <c r="G96" i="9" l="1"/>
  <c r="M96" i="9" s="1"/>
  <c r="K95" i="9"/>
  <c r="O95" i="9" s="1"/>
  <c r="D102" i="2" s="1"/>
  <c r="L95" i="9"/>
  <c r="H96" i="9"/>
  <c r="E103" i="2" s="1"/>
  <c r="I96" i="9"/>
  <c r="G97" i="9"/>
  <c r="Q150" i="6"/>
  <c r="P150" i="6"/>
  <c r="S151" i="6"/>
  <c r="AC152" i="6"/>
  <c r="AA151" i="6"/>
  <c r="Z151" i="6"/>
  <c r="V151" i="6"/>
  <c r="X152" i="6"/>
  <c r="U151" i="6"/>
  <c r="L96" i="9" l="1"/>
  <c r="K96" i="9"/>
  <c r="O96" i="9" s="1"/>
  <c r="D103" i="2" s="1"/>
  <c r="K97" i="9"/>
  <c r="O97" i="9" s="1"/>
  <c r="D104" i="2" s="1"/>
  <c r="I97" i="9"/>
  <c r="H97" i="9"/>
  <c r="E104" i="2" s="1"/>
  <c r="G98" i="9"/>
  <c r="S152" i="6"/>
  <c r="Q151" i="6"/>
  <c r="P151" i="6"/>
  <c r="AA152" i="6"/>
  <c r="Z152" i="6"/>
  <c r="V152" i="6"/>
  <c r="U152" i="6"/>
  <c r="M97" i="9" l="1"/>
  <c r="L97" i="9"/>
  <c r="I98" i="9"/>
  <c r="H98" i="9"/>
  <c r="E105" i="2" s="1"/>
  <c r="Q152" i="6"/>
  <c r="P152" i="6"/>
  <c r="L98" i="9" l="1"/>
  <c r="M98" i="9"/>
  <c r="K98" i="9"/>
  <c r="O98" i="9" s="1"/>
  <c r="D105" i="2" s="1"/>
  <c r="H99" i="9" l="1"/>
  <c r="E106" i="2" s="1"/>
  <c r="G99" i="9"/>
  <c r="M99" i="9" s="1"/>
  <c r="I99" i="9"/>
  <c r="I100" i="9" l="1"/>
  <c r="G100" i="9"/>
  <c r="K100" i="9" s="1"/>
  <c r="O100" i="9" s="1"/>
  <c r="D107" i="2" s="1"/>
  <c r="K99" i="9"/>
  <c r="O99" i="9" s="1"/>
  <c r="D106" i="2" s="1"/>
  <c r="L99" i="9"/>
  <c r="H100" i="9"/>
  <c r="E107" i="2" s="1"/>
  <c r="G101" i="9"/>
  <c r="M100" i="9" l="1"/>
  <c r="L101" i="9" s="1"/>
  <c r="L100" i="9"/>
  <c r="H101" i="9"/>
  <c r="E108" i="2" s="1"/>
  <c r="I101" i="9"/>
  <c r="K101" i="9" l="1"/>
  <c r="O101" i="9" s="1"/>
  <c r="D108" i="2" s="1"/>
  <c r="M101" i="9"/>
  <c r="H102" i="9" l="1"/>
  <c r="E109" i="2" s="1"/>
  <c r="G102" i="9"/>
  <c r="M102" i="9" s="1"/>
  <c r="I102" i="9"/>
  <c r="H103" i="9" l="1"/>
  <c r="E110" i="2" s="1"/>
  <c r="G103" i="9"/>
  <c r="M103" i="9" s="1"/>
  <c r="L102" i="9"/>
  <c r="K102" i="9"/>
  <c r="O102" i="9" s="1"/>
  <c r="D109" i="2" s="1"/>
  <c r="I103" i="9"/>
  <c r="G104" i="9"/>
  <c r="K103" i="9" l="1"/>
  <c r="O103" i="9" s="1"/>
  <c r="D110" i="2" s="1"/>
  <c r="L103" i="9"/>
  <c r="L104" i="9"/>
  <c r="H104" i="9"/>
  <c r="E111" i="2" s="1"/>
  <c r="I104" i="9"/>
  <c r="G105" i="9"/>
  <c r="K104" i="9" l="1"/>
  <c r="O104" i="9" s="1"/>
  <c r="D111" i="2" s="1"/>
  <c r="M104" i="9"/>
  <c r="H105" i="9"/>
  <c r="E112" i="2" s="1"/>
  <c r="I105" i="9"/>
  <c r="L105" i="9" l="1"/>
  <c r="K105" i="9"/>
  <c r="O105" i="9" s="1"/>
  <c r="D112" i="2" s="1"/>
  <c r="M105" i="9"/>
  <c r="H106" i="9" l="1"/>
  <c r="E113" i="2" s="1"/>
  <c r="G106" i="9"/>
  <c r="L106" i="9" s="1"/>
  <c r="I106" i="9"/>
  <c r="G107" i="9" l="1"/>
  <c r="M106" i="9"/>
  <c r="K106" i="9"/>
  <c r="O106" i="9" s="1"/>
  <c r="D113" i="2" s="1"/>
  <c r="I107" i="9"/>
  <c r="H107" i="9"/>
  <c r="E114" i="2" s="1"/>
  <c r="M107" i="9" l="1"/>
  <c r="L107" i="9"/>
  <c r="K107" i="9"/>
  <c r="O107" i="9" s="1"/>
  <c r="D114" i="2" s="1"/>
  <c r="I108" i="9" l="1"/>
  <c r="G108" i="9"/>
  <c r="K108" i="9" s="1"/>
  <c r="O108" i="9" s="1"/>
  <c r="D115" i="2" s="1"/>
  <c r="H108" i="9"/>
  <c r="E115" i="2" s="1"/>
  <c r="H109" i="9" l="1"/>
  <c r="E116" i="2" s="1"/>
  <c r="G109" i="9"/>
  <c r="I109" i="9"/>
  <c r="M108" i="9"/>
  <c r="L108" i="9"/>
  <c r="L109" i="9" l="1"/>
  <c r="M109" i="9"/>
  <c r="K109" i="9"/>
  <c r="O109" i="9" s="1"/>
  <c r="D116" i="2" s="1"/>
  <c r="G110" i="9" l="1"/>
  <c r="M110" i="9" s="1"/>
  <c r="I110" i="9"/>
  <c r="H110" i="9"/>
  <c r="E117" i="2" s="1"/>
  <c r="H111" i="9" l="1"/>
  <c r="E118" i="2" s="1"/>
  <c r="G111" i="9"/>
  <c r="M111" i="9" s="1"/>
  <c r="I111" i="9"/>
  <c r="K110" i="9"/>
  <c r="O110" i="9" s="1"/>
  <c r="D117" i="2" s="1"/>
  <c r="L110" i="9"/>
  <c r="I112" i="9" l="1"/>
  <c r="G112" i="9"/>
  <c r="K111" i="9"/>
  <c r="O111" i="9" s="1"/>
  <c r="D118" i="2" s="1"/>
  <c r="L111" i="9"/>
  <c r="H112" i="9"/>
  <c r="E119" i="2" s="1"/>
  <c r="G113" i="9"/>
  <c r="K112" i="9" l="1"/>
  <c r="O112" i="9" s="1"/>
  <c r="D119" i="2" s="1"/>
  <c r="M112" i="9"/>
  <c r="L112" i="9"/>
  <c r="H113" i="9"/>
  <c r="E120" i="2" s="1"/>
  <c r="I113" i="9"/>
  <c r="K113" i="9" l="1"/>
  <c r="O113" i="9" s="1"/>
  <c r="D120" i="2" s="1"/>
  <c r="M113" i="9"/>
  <c r="L113" i="9"/>
  <c r="G114" i="9"/>
  <c r="H114" i="9" l="1"/>
  <c r="E121" i="2" s="1"/>
  <c r="G115" i="9"/>
  <c r="I114" i="9"/>
  <c r="L114" i="9" l="1"/>
  <c r="K114" i="9"/>
  <c r="O114" i="9" s="1"/>
  <c r="D121" i="2" s="1"/>
  <c r="M114" i="9"/>
  <c r="H115" i="9"/>
  <c r="E122" i="2" s="1"/>
  <c r="I115" i="9"/>
  <c r="L115" i="9" l="1"/>
  <c r="K115" i="9"/>
  <c r="O115" i="9" s="1"/>
  <c r="D122" i="2" s="1"/>
  <c r="M115" i="9"/>
  <c r="G116" i="9"/>
  <c r="I116" i="9" l="1"/>
  <c r="H116" i="9"/>
  <c r="E123" i="2" s="1"/>
  <c r="G117" i="9"/>
  <c r="K116" i="9" l="1"/>
  <c r="O116" i="9" s="1"/>
  <c r="D123" i="2" s="1"/>
  <c r="L116" i="9"/>
  <c r="M116" i="9"/>
  <c r="I117" i="9"/>
  <c r="H117" i="9"/>
  <c r="E124" i="2" s="1"/>
  <c r="L117" i="9" l="1"/>
  <c r="K117" i="9"/>
  <c r="O117" i="9" s="1"/>
  <c r="D124" i="2" s="1"/>
  <c r="M117" i="9"/>
  <c r="G118" i="9" l="1"/>
  <c r="M118" i="9" s="1"/>
  <c r="I118" i="9"/>
  <c r="H118" i="9"/>
  <c r="E125" i="2" s="1"/>
  <c r="G119" i="9"/>
  <c r="L118" i="9" l="1"/>
  <c r="K118" i="9"/>
  <c r="O118" i="9" s="1"/>
  <c r="D125" i="2" s="1"/>
  <c r="M119" i="9"/>
  <c r="H119" i="9"/>
  <c r="E126" i="2" s="1"/>
  <c r="I119" i="9"/>
  <c r="G120" i="9"/>
  <c r="L119" i="9" l="1"/>
  <c r="K119" i="9"/>
  <c r="O119" i="9" s="1"/>
  <c r="D126" i="2" s="1"/>
  <c r="H120" i="9"/>
  <c r="E127" i="2" s="1"/>
  <c r="G121" i="9"/>
  <c r="I120" i="9"/>
  <c r="K120" i="9" l="1"/>
  <c r="O120" i="9" s="1"/>
  <c r="D127" i="2" s="1"/>
  <c r="M120" i="9"/>
  <c r="L120" i="9"/>
  <c r="I121" i="9"/>
  <c r="H121" i="9"/>
  <c r="E128" i="2" s="1"/>
  <c r="L121" i="9" l="1"/>
  <c r="M121" i="9"/>
  <c r="K121" i="9"/>
  <c r="O121" i="9" s="1"/>
  <c r="D128" i="2" s="1"/>
  <c r="I122" i="9" l="1"/>
  <c r="G122" i="9"/>
  <c r="L122" i="9" s="1"/>
  <c r="H122" i="9"/>
  <c r="E129" i="2" s="1"/>
  <c r="G123" i="9"/>
  <c r="M122" i="9" l="1"/>
  <c r="M123" i="9" s="1"/>
  <c r="K122" i="9"/>
  <c r="O122" i="9" s="1"/>
  <c r="D129" i="2" s="1"/>
  <c r="I123" i="9"/>
  <c r="H123" i="9"/>
  <c r="E130" i="2" s="1"/>
  <c r="L123" i="9" l="1"/>
  <c r="K123" i="9"/>
  <c r="O123" i="9" s="1"/>
  <c r="D130" i="2" s="1"/>
  <c r="H124" i="9" l="1"/>
  <c r="E131" i="2" s="1"/>
  <c r="G124" i="9"/>
  <c r="L124" i="9" s="1"/>
  <c r="I124" i="9"/>
  <c r="G125" i="9" l="1"/>
  <c r="K124" i="9"/>
  <c r="O124" i="9" s="1"/>
  <c r="D131" i="2" s="1"/>
  <c r="M124" i="9"/>
  <c r="H125" i="9"/>
  <c r="E132" i="2" s="1"/>
  <c r="I125" i="9"/>
  <c r="K125" i="9" l="1"/>
  <c r="O125" i="9" s="1"/>
  <c r="D132" i="2" s="1"/>
  <c r="M125" i="9"/>
  <c r="L125" i="9"/>
  <c r="I126" i="9" l="1"/>
  <c r="G126" i="9"/>
  <c r="K126" i="9" s="1"/>
  <c r="O126" i="9" s="1"/>
  <c r="D133" i="2" s="1"/>
  <c r="H126" i="9"/>
  <c r="E133" i="2" s="1"/>
  <c r="G127" i="9" l="1"/>
  <c r="M126" i="9"/>
  <c r="L126" i="9"/>
  <c r="H127" i="9"/>
  <c r="E134" i="2" s="1"/>
  <c r="I127" i="9"/>
  <c r="K127" i="9" l="1"/>
  <c r="O127" i="9" s="1"/>
  <c r="D134" i="2" s="1"/>
  <c r="M127" i="9"/>
  <c r="L127" i="9"/>
  <c r="G128" i="9" l="1"/>
  <c r="M128" i="9" s="1"/>
  <c r="I128" i="9"/>
  <c r="H128" i="9"/>
  <c r="E135" i="2" s="1"/>
  <c r="G129" i="9" l="1"/>
  <c r="M129" i="9" s="1"/>
  <c r="L128" i="9"/>
  <c r="I129" i="9"/>
  <c r="H129" i="9"/>
  <c r="E136" i="2" s="1"/>
  <c r="K128" i="9"/>
  <c r="O128" i="9" s="1"/>
  <c r="D135" i="2" s="1"/>
  <c r="G130" i="9" l="1"/>
  <c r="K130" i="9" s="1"/>
  <c r="O130" i="9" s="1"/>
  <c r="D137" i="2" s="1"/>
  <c r="I130" i="9"/>
  <c r="H130" i="9"/>
  <c r="E137" i="2" s="1"/>
  <c r="L129" i="9"/>
  <c r="K129" i="9"/>
  <c r="O129" i="9" s="1"/>
  <c r="D136" i="2" s="1"/>
  <c r="L130" i="9" l="1"/>
  <c r="G131" i="9"/>
  <c r="M130" i="9"/>
  <c r="H131" i="9"/>
  <c r="E138" i="2" s="1"/>
  <c r="I131" i="9"/>
  <c r="G132" i="9"/>
  <c r="I132" i="9" l="1"/>
  <c r="H132" i="9"/>
  <c r="E139" i="2" s="1"/>
  <c r="L131" i="9"/>
  <c r="K131" i="9"/>
  <c r="O131" i="9" s="1"/>
  <c r="D138" i="2" s="1"/>
  <c r="M131" i="9"/>
  <c r="K132" i="9" l="1"/>
  <c r="O132" i="9" s="1"/>
  <c r="D139" i="2" s="1"/>
  <c r="M132" i="9"/>
  <c r="L132" i="9"/>
  <c r="I133" i="9" l="1"/>
  <c r="G133" i="9"/>
  <c r="H133" i="9"/>
  <c r="E140" i="2" s="1"/>
  <c r="G134" i="9"/>
  <c r="M133" i="9" l="1"/>
  <c r="L133" i="9"/>
  <c r="K133" i="9"/>
  <c r="O133" i="9" s="1"/>
  <c r="D140" i="2" s="1"/>
  <c r="H134" i="9"/>
  <c r="E141" i="2" s="1"/>
  <c r="I134" i="9"/>
  <c r="L134" i="9" l="1"/>
  <c r="M134" i="9"/>
  <c r="K134" i="9"/>
  <c r="O134" i="9" s="1"/>
  <c r="D141" i="2" s="1"/>
  <c r="I135" i="9" l="1"/>
  <c r="G135" i="9"/>
  <c r="M135" i="9" s="1"/>
  <c r="H135" i="9"/>
  <c r="E142" i="2" s="1"/>
  <c r="G136" i="9"/>
  <c r="L135" i="9" l="1"/>
  <c r="K135" i="9"/>
  <c r="O135" i="9" s="1"/>
  <c r="D142" i="2" s="1"/>
  <c r="I136" i="9"/>
  <c r="H136" i="9"/>
  <c r="E143" i="2" s="1"/>
  <c r="G137" i="9"/>
  <c r="K136" i="9" l="1"/>
  <c r="O136" i="9" s="1"/>
  <c r="D143" i="2" s="1"/>
  <c r="L136" i="9"/>
  <c r="M136" i="9"/>
  <c r="I137" i="9"/>
  <c r="H137" i="9"/>
  <c r="E144" i="2" s="1"/>
  <c r="G138" i="9" l="1"/>
  <c r="L137" i="9"/>
  <c r="M137" i="9"/>
  <c r="K137" i="9"/>
  <c r="O137" i="9" s="1"/>
  <c r="D144" i="2" s="1"/>
  <c r="L138" i="9" l="1"/>
  <c r="H138" i="9"/>
  <c r="E145" i="2" s="1"/>
  <c r="I138" i="9"/>
  <c r="G139" i="9"/>
  <c r="M138" i="9" l="1"/>
  <c r="G140" i="9" s="1"/>
  <c r="K138" i="9"/>
  <c r="O138" i="9" s="1"/>
  <c r="D145" i="2" s="1"/>
  <c r="I139" i="9"/>
  <c r="H139" i="9"/>
  <c r="E146" i="2" s="1"/>
  <c r="L139" i="9" l="1"/>
  <c r="I140" i="9"/>
  <c r="H140" i="9"/>
  <c r="E147" i="2" s="1"/>
  <c r="M139" i="9" l="1"/>
  <c r="M140" i="9" s="1"/>
  <c r="K139" i="9"/>
  <c r="O139" i="9" s="1"/>
  <c r="D146" i="2" s="1"/>
  <c r="L140" i="9" l="1"/>
  <c r="K140" i="9"/>
  <c r="O140" i="9" s="1"/>
  <c r="D147" i="2" s="1"/>
  <c r="G141" i="9" l="1"/>
  <c r="H141" i="9"/>
  <c r="E148" i="2" s="1"/>
  <c r="I141" i="9"/>
  <c r="H142" i="9" l="1"/>
  <c r="E149" i="2" s="1"/>
  <c r="G142" i="9"/>
  <c r="I142" i="9"/>
  <c r="M141" i="9"/>
  <c r="K141" i="9"/>
  <c r="O141" i="9" s="1"/>
  <c r="D148" i="2" s="1"/>
  <c r="L141" i="9"/>
  <c r="G143" i="9" l="1"/>
  <c r="I143" i="9" l="1"/>
  <c r="H143" i="9"/>
  <c r="E150" i="2" s="1"/>
  <c r="K142" i="9"/>
  <c r="O142" i="9" s="1"/>
  <c r="D149" i="2" s="1"/>
  <c r="M142" i="9"/>
  <c r="L142" i="9"/>
  <c r="L143" i="9" l="1"/>
  <c r="K143" i="9"/>
  <c r="O143" i="9" s="1"/>
  <c r="D150" i="2" s="1"/>
  <c r="M143" i="9"/>
  <c r="G144" i="9"/>
  <c r="I144" i="9" l="1"/>
  <c r="G145" i="9"/>
  <c r="H144" i="9"/>
  <c r="E151" i="2" s="1"/>
  <c r="L144" i="9" l="1"/>
  <c r="M144" i="9"/>
  <c r="K144" i="9"/>
  <c r="O144" i="9" s="1"/>
  <c r="D151" i="2" s="1"/>
  <c r="H145" i="9"/>
  <c r="E152" i="2" s="1"/>
  <c r="I145" i="9"/>
  <c r="K145" i="9" l="1"/>
  <c r="O145" i="9" s="1"/>
  <c r="D152" i="2" s="1"/>
  <c r="L145" i="9"/>
  <c r="M145" i="9"/>
  <c r="H146" i="9" l="1"/>
  <c r="E153" i="2" s="1"/>
  <c r="G146" i="9"/>
  <c r="M146" i="9" s="1"/>
  <c r="I146" i="9"/>
  <c r="G147" i="9"/>
  <c r="K146" i="9" l="1"/>
  <c r="O146" i="9" s="1"/>
  <c r="D153" i="2" s="1"/>
  <c r="L146" i="9"/>
  <c r="H147" i="9"/>
  <c r="E154" i="2" s="1"/>
  <c r="G148" i="9"/>
  <c r="I147" i="9"/>
  <c r="K147" i="9" l="1"/>
  <c r="O147" i="9" s="1"/>
  <c r="D154" i="2" s="1"/>
  <c r="L147" i="9"/>
  <c r="M147" i="9"/>
  <c r="I148" i="9"/>
  <c r="H148" i="9"/>
  <c r="E155" i="2" s="1"/>
  <c r="K148" i="9" l="1"/>
  <c r="O148" i="9" s="1"/>
  <c r="D155" i="2" s="1"/>
  <c r="M148" i="9"/>
  <c r="L148" i="9"/>
  <c r="H149" i="9" l="1"/>
  <c r="E156" i="2" s="1"/>
  <c r="G149" i="9"/>
  <c r="I149" i="9"/>
  <c r="G150" i="9"/>
  <c r="K149" i="9" l="1"/>
  <c r="O149" i="9" s="1"/>
  <c r="D156" i="2" s="1"/>
  <c r="M149" i="9"/>
  <c r="L149" i="9"/>
  <c r="I150" i="9"/>
  <c r="H150" i="9"/>
  <c r="E157" i="2" s="1"/>
  <c r="L150" i="9" l="1"/>
  <c r="M150" i="9"/>
  <c r="K150" i="9"/>
  <c r="O150" i="9" s="1"/>
  <c r="D157" i="2" s="1"/>
  <c r="I151" i="9" l="1"/>
  <c r="G151" i="9"/>
  <c r="K151" i="9" s="1"/>
  <c r="O151" i="9" s="1"/>
  <c r="D158" i="2" s="1"/>
  <c r="H151" i="9"/>
  <c r="E158" i="2" s="1"/>
  <c r="G152" i="9" l="1"/>
  <c r="M151" i="9"/>
  <c r="L151" i="9"/>
  <c r="H152" i="9"/>
  <c r="E159" i="2" s="1"/>
  <c r="I152" i="9"/>
  <c r="K152" i="9" l="1"/>
  <c r="O152" i="9" s="1"/>
  <c r="D159" i="2" s="1"/>
  <c r="L152" i="9"/>
  <c r="M152" i="9"/>
  <c r="H153" i="9" l="1"/>
  <c r="E160" i="2" s="1"/>
  <c r="G153" i="9"/>
  <c r="M153" i="9" s="1"/>
  <c r="I153" i="9"/>
  <c r="H154" i="9" l="1"/>
  <c r="E161" i="2" s="1"/>
  <c r="G154" i="9"/>
  <c r="K154" i="9" s="1"/>
  <c r="O154" i="9" s="1"/>
  <c r="D161" i="2" s="1"/>
  <c r="L153" i="9"/>
  <c r="K153" i="9"/>
  <c r="O153" i="9" s="1"/>
  <c r="D160" i="2" s="1"/>
  <c r="I154" i="9"/>
  <c r="I155" i="9" l="1"/>
  <c r="G155" i="9"/>
  <c r="M154" i="9"/>
  <c r="L154" i="9"/>
  <c r="H155" i="9"/>
  <c r="E162" i="2" s="1"/>
  <c r="L155" i="9" l="1"/>
  <c r="K155" i="9"/>
  <c r="O155" i="9" s="1"/>
  <c r="D162" i="2" s="1"/>
  <c r="M155" i="9"/>
  <c r="G156" i="9" l="1"/>
  <c r="M156" i="9" s="1"/>
  <c r="H156" i="9"/>
  <c r="E163" i="2" s="1"/>
  <c r="I156" i="9"/>
  <c r="I157" i="9" l="1"/>
  <c r="G157" i="9"/>
  <c r="L157" i="9" s="1"/>
  <c r="L156" i="9"/>
  <c r="K156" i="9"/>
  <c r="O156" i="9" s="1"/>
  <c r="D163" i="2" s="1"/>
  <c r="H157" i="9"/>
  <c r="E164" i="2" s="1"/>
  <c r="G158" i="9"/>
  <c r="K157" i="9" l="1"/>
  <c r="O157" i="9" s="1"/>
  <c r="D164" i="2" s="1"/>
  <c r="M157" i="9"/>
  <c r="K158" i="9" s="1"/>
  <c r="O158" i="9" s="1"/>
  <c r="D165" i="2" s="1"/>
  <c r="H158" i="9"/>
  <c r="E165" i="2" s="1"/>
  <c r="I158" i="9"/>
  <c r="M158" i="9" l="1"/>
  <c r="L158" i="9"/>
  <c r="H159" i="9" l="1"/>
  <c r="E166" i="2" s="1"/>
  <c r="G159" i="9"/>
  <c r="M159" i="9" s="1"/>
  <c r="I159" i="9"/>
  <c r="G160" i="9"/>
  <c r="L159" i="9" l="1"/>
  <c r="K159" i="9"/>
  <c r="O159" i="9" s="1"/>
  <c r="D166" i="2" s="1"/>
  <c r="I160" i="9"/>
  <c r="M160" i="9"/>
  <c r="H160" i="9"/>
  <c r="E167" i="2" s="1"/>
  <c r="H161" i="9" l="1"/>
  <c r="E168" i="2" s="1"/>
  <c r="G161" i="9"/>
  <c r="K161" i="9" s="1"/>
  <c r="O161" i="9" s="1"/>
  <c r="D168" i="2" s="1"/>
  <c r="K160" i="9"/>
  <c r="O160" i="9" s="1"/>
  <c r="D167" i="2" s="1"/>
  <c r="I161" i="9"/>
  <c r="L160" i="9"/>
  <c r="G162" i="9"/>
  <c r="M161" i="9" l="1"/>
  <c r="L161" i="9"/>
  <c r="L162" i="9"/>
  <c r="H162" i="9"/>
  <c r="E169" i="2" s="1"/>
  <c r="I162" i="9"/>
  <c r="G163" i="9"/>
  <c r="K162" i="9" l="1"/>
  <c r="O162" i="9" s="1"/>
  <c r="D169" i="2" s="1"/>
  <c r="M162" i="9"/>
  <c r="H163" i="9"/>
  <c r="E170" i="2" s="1"/>
  <c r="I163" i="9"/>
  <c r="L163" i="9" l="1"/>
  <c r="M163" i="9"/>
  <c r="K163" i="9"/>
  <c r="O163" i="9" s="1"/>
  <c r="D170" i="2" s="1"/>
  <c r="H164" i="9" l="1"/>
  <c r="E171" i="2" s="1"/>
  <c r="G164" i="9"/>
  <c r="M164" i="9" s="1"/>
  <c r="I164" i="9"/>
  <c r="G165" i="9"/>
  <c r="K164" i="9" l="1"/>
  <c r="O164" i="9" s="1"/>
  <c r="D171" i="2" s="1"/>
  <c r="L164" i="9"/>
  <c r="K165" i="9"/>
  <c r="O165" i="9" s="1"/>
  <c r="D172" i="2" s="1"/>
  <c r="G166" i="9"/>
  <c r="I165" i="9"/>
  <c r="H165" i="9"/>
  <c r="E172" i="2" s="1"/>
  <c r="M165" i="9" l="1"/>
  <c r="L165" i="9"/>
  <c r="H166" i="9"/>
  <c r="E173" i="2" s="1"/>
  <c r="I166" i="9"/>
  <c r="L166" i="9" l="1"/>
  <c r="M166" i="9"/>
  <c r="K166" i="9"/>
  <c r="O166" i="9" s="1"/>
  <c r="D173" i="2" s="1"/>
  <c r="I167" i="9" l="1"/>
  <c r="G167" i="9"/>
  <c r="M167" i="9" s="1"/>
  <c r="H167" i="9"/>
  <c r="E174" i="2" s="1"/>
  <c r="G168" i="9" l="1"/>
  <c r="L168" i="9" s="1"/>
  <c r="K167" i="9"/>
  <c r="O167" i="9" s="1"/>
  <c r="D174" i="2" s="1"/>
  <c r="L167" i="9"/>
  <c r="H168" i="9"/>
  <c r="E175" i="2" s="1"/>
  <c r="I168" i="9"/>
  <c r="G169" i="9"/>
  <c r="K168" i="9" l="1"/>
  <c r="O168" i="9" s="1"/>
  <c r="D175" i="2" s="1"/>
  <c r="M168" i="9"/>
  <c r="L169" i="9" s="1"/>
  <c r="H169" i="9"/>
  <c r="E176" i="2" s="1"/>
  <c r="I169" i="9"/>
  <c r="M169" i="9" l="1"/>
  <c r="K169" i="9"/>
  <c r="O169" i="9" s="1"/>
  <c r="D176" i="2" s="1"/>
  <c r="G170" i="9" l="1"/>
  <c r="L170" i="9" s="1"/>
  <c r="I170" i="9"/>
  <c r="H170" i="9"/>
  <c r="E177" i="2" s="1"/>
  <c r="I171" i="9" l="1"/>
  <c r="G171" i="9"/>
  <c r="H171" i="9"/>
  <c r="E178" i="2" s="1"/>
  <c r="K170" i="9"/>
  <c r="O170" i="9" s="1"/>
  <c r="D177" i="2" s="1"/>
  <c r="M170" i="9"/>
  <c r="G172" i="9" l="1"/>
  <c r="I172" i="9" l="1"/>
  <c r="H172" i="9"/>
  <c r="E179" i="2" s="1"/>
  <c r="M171" i="9"/>
  <c r="K171" i="9"/>
  <c r="O171" i="9" s="1"/>
  <c r="D178" i="2" s="1"/>
  <c r="L171" i="9"/>
  <c r="G173" i="9" l="1"/>
  <c r="M172" i="9"/>
  <c r="K172" i="9"/>
  <c r="O172" i="9" s="1"/>
  <c r="D179" i="2" s="1"/>
  <c r="L172" i="9"/>
  <c r="K173" i="9" l="1"/>
  <c r="O173" i="9" s="1"/>
  <c r="D180" i="2" s="1"/>
  <c r="I173" i="9"/>
  <c r="G174" i="9"/>
  <c r="H173" i="9"/>
  <c r="E180" i="2" s="1"/>
  <c r="M173" i="9" l="1"/>
  <c r="G175" i="9" s="1"/>
  <c r="L173" i="9"/>
  <c r="I174" i="9"/>
  <c r="H174" i="9"/>
  <c r="E181" i="2" s="1"/>
  <c r="L174" i="9" l="1"/>
  <c r="I175" i="9"/>
  <c r="H175" i="9"/>
  <c r="E182" i="2" s="1"/>
  <c r="K174" i="9" l="1"/>
  <c r="O174" i="9" s="1"/>
  <c r="D181" i="2" s="1"/>
  <c r="M174" i="9"/>
  <c r="L175" i="9" l="1"/>
  <c r="M175" i="9"/>
  <c r="K175" i="9"/>
  <c r="O175" i="9" s="1"/>
  <c r="D182" i="2" s="1"/>
  <c r="I176" i="9" l="1"/>
  <c r="G176" i="9"/>
  <c r="L176" i="9" s="1"/>
  <c r="H176" i="9"/>
  <c r="E183" i="2" s="1"/>
  <c r="G177" i="9"/>
  <c r="K176" i="9" l="1"/>
  <c r="O176" i="9" s="1"/>
  <c r="D183" i="2" s="1"/>
  <c r="M176" i="9"/>
  <c r="I177" i="9"/>
  <c r="H177" i="9"/>
  <c r="E184" i="2" s="1"/>
  <c r="K177" i="9" l="1"/>
  <c r="O177" i="9" s="1"/>
  <c r="D184" i="2" s="1"/>
  <c r="M177" i="9"/>
  <c r="L177" i="9"/>
  <c r="G178" i="9" l="1"/>
  <c r="L178" i="9" s="1"/>
  <c r="I178" i="9"/>
  <c r="H178" i="9"/>
  <c r="E185" i="2" s="1"/>
  <c r="I179" i="9" l="1"/>
  <c r="G179" i="9"/>
  <c r="K178" i="9"/>
  <c r="O178" i="9" s="1"/>
  <c r="D185" i="2" s="1"/>
  <c r="M178" i="9"/>
  <c r="G180" i="9" s="1"/>
  <c r="H179" i="9"/>
  <c r="E186" i="2" s="1"/>
  <c r="L179" i="9" l="1"/>
  <c r="M179" i="9"/>
  <c r="G181" i="9" s="1"/>
  <c r="K179" i="9"/>
  <c r="O179" i="9" s="1"/>
  <c r="D186" i="2" s="1"/>
  <c r="H180" i="9"/>
  <c r="E187" i="2" s="1"/>
  <c r="I180" i="9"/>
  <c r="H181" i="9" l="1"/>
  <c r="E188" i="2" s="1"/>
  <c r="I181" i="9"/>
  <c r="K180" i="9"/>
  <c r="O180" i="9" s="1"/>
  <c r="D187" i="2" s="1"/>
  <c r="M180" i="9"/>
  <c r="L180" i="9"/>
  <c r="M181" i="9" l="1"/>
  <c r="K181" i="9"/>
  <c r="O181" i="9" s="1"/>
  <c r="D188" i="2" s="1"/>
  <c r="L181" i="9"/>
  <c r="H182" i="9" l="1"/>
  <c r="E189" i="2" s="1"/>
  <c r="G182" i="9"/>
  <c r="K182" i="9" s="1"/>
  <c r="O182" i="9" s="1"/>
  <c r="D189" i="2" s="1"/>
  <c r="I182" i="9"/>
  <c r="G183" i="9"/>
  <c r="M182" i="9" l="1"/>
  <c r="L182" i="9"/>
  <c r="H183" i="9"/>
  <c r="E190" i="2" s="1"/>
  <c r="I183" i="9"/>
  <c r="K183" i="9" l="1"/>
  <c r="O183" i="9" s="1"/>
  <c r="D190" i="2" s="1"/>
  <c r="M183" i="9"/>
  <c r="L183" i="9"/>
  <c r="I184" i="9" l="1"/>
  <c r="G184" i="9"/>
  <c r="K184" i="9" s="1"/>
  <c r="O184" i="9" s="1"/>
  <c r="D191" i="2" s="1"/>
  <c r="H184" i="9"/>
  <c r="E191" i="2" s="1"/>
  <c r="G185" i="9" l="1"/>
  <c r="M184" i="9"/>
  <c r="L184" i="9"/>
  <c r="I185" i="9"/>
  <c r="H185" i="9"/>
  <c r="E192" i="2" s="1"/>
  <c r="K185" i="9" l="1"/>
  <c r="O185" i="9" s="1"/>
  <c r="D192" i="2" s="1"/>
  <c r="L185" i="9"/>
  <c r="M185" i="9"/>
  <c r="H186" i="9" l="1"/>
  <c r="E193" i="2" s="1"/>
  <c r="G186" i="9"/>
  <c r="K186" i="9" s="1"/>
  <c r="O186" i="9" s="1"/>
  <c r="D193" i="2" s="1"/>
  <c r="I186" i="9"/>
  <c r="G187" i="9" l="1"/>
  <c r="M186" i="9"/>
  <c r="L186" i="9"/>
  <c r="H187" i="9"/>
  <c r="E194" i="2" s="1"/>
  <c r="I187" i="9"/>
  <c r="K187" i="9" l="1"/>
  <c r="O187" i="9" s="1"/>
  <c r="D194" i="2" s="1"/>
  <c r="M187" i="9"/>
  <c r="L187" i="9"/>
  <c r="H188" i="9" l="1"/>
  <c r="E195" i="2" s="1"/>
  <c r="G188" i="9"/>
  <c r="M188" i="9" s="1"/>
  <c r="I188" i="9"/>
  <c r="G189" i="9" l="1"/>
  <c r="K188" i="9"/>
  <c r="O188" i="9" s="1"/>
  <c r="D195" i="2" s="1"/>
  <c r="L188" i="9"/>
  <c r="H189" i="9"/>
  <c r="E196" i="2" s="1"/>
  <c r="I189" i="9"/>
  <c r="H190" i="9" l="1"/>
  <c r="E197" i="2" s="1"/>
  <c r="G190" i="9"/>
  <c r="I190" i="9"/>
  <c r="M189" i="9"/>
  <c r="K189" i="9"/>
  <c r="O189" i="9" s="1"/>
  <c r="D196" i="2" s="1"/>
  <c r="L189" i="9"/>
  <c r="K190" i="9" l="1"/>
  <c r="O190" i="9" s="1"/>
  <c r="D197" i="2" s="1"/>
  <c r="L190" i="9"/>
  <c r="M190" i="9"/>
  <c r="G191" i="9"/>
  <c r="H191" i="9" l="1"/>
  <c r="E198" i="2" s="1"/>
  <c r="I191" i="9"/>
  <c r="G192" i="9"/>
  <c r="L191" i="9" l="1"/>
  <c r="K191" i="9"/>
  <c r="O191" i="9" s="1"/>
  <c r="D198" i="2" s="1"/>
  <c r="M191" i="9"/>
  <c r="I192" i="9"/>
  <c r="H192" i="9"/>
  <c r="E199" i="2" s="1"/>
  <c r="M192" i="9" l="1"/>
  <c r="K192" i="9"/>
  <c r="O192" i="9" s="1"/>
  <c r="D199" i="2" s="1"/>
  <c r="L192" i="9"/>
  <c r="G193" i="9"/>
  <c r="I193" i="9" l="1"/>
  <c r="G194" i="9"/>
  <c r="H193" i="9"/>
  <c r="E200" i="2" s="1"/>
  <c r="M193" i="9" l="1"/>
  <c r="K193" i="9"/>
  <c r="O193" i="9" s="1"/>
  <c r="D200" i="2" s="1"/>
  <c r="L193" i="9"/>
  <c r="I194" i="9"/>
  <c r="H194" i="9"/>
  <c r="E201" i="2" s="1"/>
  <c r="H195" i="9" l="1"/>
  <c r="E202" i="2" s="1"/>
  <c r="G195" i="9"/>
  <c r="I195" i="9"/>
  <c r="L194" i="9"/>
  <c r="M194" i="9"/>
  <c r="M195" i="9" s="1"/>
  <c r="K194" i="9"/>
  <c r="O194" i="9" s="1"/>
  <c r="D201" i="2" s="1"/>
  <c r="G196" i="9" l="1"/>
  <c r="L195" i="9"/>
  <c r="K195" i="9"/>
  <c r="O195" i="9" s="1"/>
  <c r="D202" i="2" s="1"/>
  <c r="H196" i="9" l="1"/>
  <c r="E203" i="2" s="1"/>
  <c r="I196" i="9"/>
  <c r="H197" i="9" l="1"/>
  <c r="E204" i="2" s="1"/>
  <c r="G197" i="9"/>
  <c r="M196" i="9"/>
  <c r="K196" i="9"/>
  <c r="O196" i="9" s="1"/>
  <c r="D203" i="2" s="1"/>
  <c r="L196" i="9"/>
  <c r="I197" i="9"/>
  <c r="M197" i="9" l="1"/>
  <c r="L197" i="9"/>
  <c r="K197" i="9"/>
  <c r="O197" i="9" s="1"/>
  <c r="D204" i="2" s="1"/>
  <c r="H198" i="9" l="1"/>
  <c r="E205" i="2" s="1"/>
  <c r="G198" i="9"/>
  <c r="I198" i="9"/>
  <c r="H199" i="9" l="1"/>
  <c r="E206" i="2" s="1"/>
  <c r="G199" i="9"/>
  <c r="L198" i="9"/>
  <c r="M198" i="9"/>
  <c r="K198" i="9"/>
  <c r="O198" i="9" s="1"/>
  <c r="D205" i="2" s="1"/>
  <c r="I199" i="9"/>
  <c r="K199" i="9" l="1"/>
  <c r="O199" i="9" s="1"/>
  <c r="D206" i="2" s="1"/>
  <c r="G200" i="9"/>
  <c r="M199" i="9"/>
  <c r="L199" i="9"/>
  <c r="H200" i="9" l="1"/>
  <c r="E207" i="2" s="1"/>
  <c r="I200" i="9"/>
  <c r="H201" i="9" l="1"/>
  <c r="E208" i="2" s="1"/>
  <c r="G201" i="9"/>
  <c r="I201" i="9"/>
  <c r="K200" i="9"/>
  <c r="O200" i="9" s="1"/>
  <c r="D207" i="2" s="1"/>
  <c r="M200" i="9"/>
  <c r="L200" i="9"/>
  <c r="G202" i="9" l="1"/>
  <c r="L201" i="9" l="1"/>
  <c r="K201" i="9"/>
  <c r="O201" i="9" s="1"/>
  <c r="D208" i="2" s="1"/>
  <c r="M201" i="9"/>
  <c r="I202" i="9"/>
  <c r="H202" i="9"/>
  <c r="E209" i="2" s="1"/>
  <c r="L202" i="9" l="1"/>
  <c r="K202" i="9"/>
  <c r="O202" i="9" s="1"/>
  <c r="D209" i="2" s="1"/>
  <c r="M202" i="9"/>
  <c r="G203" i="9"/>
  <c r="H203" i="9" l="1"/>
  <c r="E210" i="2" s="1"/>
  <c r="I203" i="9"/>
  <c r="G204" i="9"/>
  <c r="M203" i="9" l="1"/>
  <c r="K203" i="9"/>
  <c r="O203" i="9" s="1"/>
  <c r="D210" i="2" s="1"/>
  <c r="L203" i="9"/>
  <c r="H204" i="9"/>
  <c r="E211" i="2" s="1"/>
  <c r="I204" i="9"/>
  <c r="G205" i="9"/>
  <c r="H205" i="9" l="1"/>
  <c r="E212" i="2" s="1"/>
  <c r="I205" i="9"/>
  <c r="L204" i="9"/>
  <c r="K204" i="9"/>
  <c r="O204" i="9" s="1"/>
  <c r="D211" i="2" s="1"/>
  <c r="M204" i="9"/>
  <c r="K205" i="9" l="1"/>
  <c r="O205" i="9" s="1"/>
  <c r="D212" i="2" s="1"/>
  <c r="L205" i="9"/>
  <c r="M205" i="9"/>
  <c r="G206" i="9"/>
  <c r="I206" i="9" l="1"/>
  <c r="G207" i="9"/>
  <c r="H206" i="9"/>
  <c r="E213" i="2" s="1"/>
  <c r="I207" i="9" l="1"/>
  <c r="H207" i="9"/>
  <c r="E214" i="2" s="1"/>
  <c r="K206" i="9"/>
  <c r="O206" i="9" s="1"/>
  <c r="D213" i="2" s="1"/>
  <c r="L206" i="9"/>
  <c r="M206" i="9"/>
  <c r="L207" i="9" l="1"/>
  <c r="K207" i="9"/>
  <c r="O207" i="9" s="1"/>
  <c r="D214" i="2" s="1"/>
  <c r="M207" i="9"/>
  <c r="G208" i="9"/>
  <c r="G209" i="9" l="1"/>
  <c r="I208" i="9"/>
  <c r="H208" i="9"/>
  <c r="E215" i="2" s="1"/>
  <c r="M208" i="9" l="1"/>
  <c r="L208" i="9"/>
  <c r="K208" i="9"/>
  <c r="O208" i="9" s="1"/>
  <c r="D215" i="2" s="1"/>
  <c r="H209" i="9"/>
  <c r="E216" i="2" s="1"/>
  <c r="I209" i="9"/>
  <c r="G210" i="9" l="1"/>
  <c r="L209" i="9"/>
  <c r="K209" i="9"/>
  <c r="O209" i="9" s="1"/>
  <c r="D216" i="2" s="1"/>
  <c r="M209" i="9"/>
  <c r="M210" i="9" l="1"/>
  <c r="K210" i="9"/>
  <c r="O210" i="9" s="1"/>
  <c r="D217" i="2" s="1"/>
  <c r="L210" i="9"/>
  <c r="I210" i="9"/>
  <c r="H210" i="9"/>
  <c r="E217" i="2" s="1"/>
  <c r="G211" i="9"/>
  <c r="H211" i="9" l="1"/>
  <c r="E218" i="2" s="1"/>
  <c r="G212" i="9"/>
  <c r="I211" i="9"/>
  <c r="L211" i="9" l="1"/>
  <c r="M211" i="9"/>
  <c r="K211" i="9"/>
  <c r="O211" i="9" s="1"/>
  <c r="D218" i="2" s="1"/>
  <c r="I212" i="9"/>
  <c r="H212" i="9"/>
  <c r="E219" i="2" s="1"/>
  <c r="G213" i="9"/>
  <c r="I213" i="9" l="1"/>
  <c r="H213" i="9"/>
  <c r="E220" i="2" s="1"/>
  <c r="K212" i="9"/>
  <c r="O212" i="9" s="1"/>
  <c r="D219" i="2" s="1"/>
  <c r="L212" i="9"/>
  <c r="M212" i="9"/>
  <c r="G214" i="9" l="1"/>
  <c r="K213" i="9"/>
  <c r="O213" i="9" s="1"/>
  <c r="D220" i="2" s="1"/>
  <c r="L213" i="9"/>
  <c r="M213" i="9"/>
  <c r="M214" i="9" l="1"/>
  <c r="I214" i="9"/>
  <c r="G215" i="9"/>
  <c r="H214" i="9"/>
  <c r="E221" i="2" s="1"/>
  <c r="K214" i="9" l="1"/>
  <c r="O214" i="9" s="1"/>
  <c r="D221" i="2" s="1"/>
  <c r="L214" i="9"/>
  <c r="I215" i="9"/>
  <c r="H215" i="9"/>
  <c r="E222" i="2" s="1"/>
  <c r="G216" i="9"/>
  <c r="L215" i="9" l="1"/>
  <c r="M215" i="9"/>
  <c r="K215" i="9"/>
  <c r="O215" i="9" s="1"/>
  <c r="D222" i="2" s="1"/>
  <c r="H216" i="9"/>
  <c r="E223" i="2" s="1"/>
  <c r="I216" i="9"/>
  <c r="G217" i="9" l="1"/>
  <c r="K216" i="9"/>
  <c r="O216" i="9" s="1"/>
  <c r="D223" i="2" s="1"/>
  <c r="L216" i="9"/>
  <c r="M216" i="9"/>
  <c r="K217" i="9" l="1"/>
  <c r="O217" i="9" s="1"/>
  <c r="D224" i="2" s="1"/>
  <c r="L217" i="9"/>
  <c r="M217" i="9"/>
  <c r="I217" i="9"/>
  <c r="H217" i="9"/>
  <c r="E224" i="2" s="1"/>
  <c r="G218" i="9"/>
  <c r="H218" i="9" l="1"/>
  <c r="E225" i="2" s="1"/>
  <c r="I218" i="9"/>
  <c r="G219" i="9"/>
  <c r="L218" i="9" l="1"/>
  <c r="M218" i="9"/>
  <c r="K218" i="9"/>
  <c r="O218" i="9" s="1"/>
  <c r="D225" i="2" s="1"/>
  <c r="H219" i="9"/>
  <c r="E226" i="2" s="1"/>
  <c r="I219" i="9"/>
  <c r="G220" i="9" l="1"/>
  <c r="M219" i="9" l="1"/>
  <c r="L219" i="9"/>
  <c r="K219" i="9"/>
  <c r="O219" i="9" s="1"/>
  <c r="D226" i="2" s="1"/>
  <c r="H220" i="9"/>
  <c r="E227" i="2" s="1"/>
  <c r="I220" i="9"/>
  <c r="G221" i="9"/>
  <c r="I221" i="9" l="1"/>
  <c r="H221" i="9"/>
  <c r="E228" i="2" s="1"/>
  <c r="L220" i="9"/>
  <c r="K220" i="9"/>
  <c r="O220" i="9" s="1"/>
  <c r="D227" i="2" s="1"/>
  <c r="M220" i="9"/>
  <c r="G222" i="9" l="1"/>
  <c r="K221" i="9"/>
  <c r="O221" i="9" s="1"/>
  <c r="D228" i="2" s="1"/>
  <c r="L221" i="9"/>
  <c r="M221" i="9"/>
  <c r="K222" i="9" l="1"/>
  <c r="O222" i="9" s="1"/>
  <c r="D229" i="2" s="1"/>
  <c r="L222" i="9"/>
  <c r="M222" i="9"/>
  <c r="I222" i="9"/>
  <c r="H222" i="9"/>
  <c r="E229" i="2" s="1"/>
  <c r="G223" i="9"/>
  <c r="H223" i="9" l="1"/>
  <c r="E230" i="2" s="1"/>
  <c r="I223" i="9"/>
  <c r="G224" i="9"/>
  <c r="M223" i="9" l="1"/>
  <c r="L223" i="9"/>
  <c r="K223" i="9"/>
  <c r="O223" i="9" s="1"/>
  <c r="D230" i="2" s="1"/>
  <c r="I224" i="9"/>
  <c r="H224" i="9"/>
  <c r="E231" i="2" s="1"/>
  <c r="G225" i="9"/>
  <c r="H225" i="9" l="1"/>
  <c r="E232" i="2" s="1"/>
  <c r="I225" i="9"/>
  <c r="M224" i="9"/>
  <c r="K224" i="9"/>
  <c r="O224" i="9" s="1"/>
  <c r="D231" i="2" s="1"/>
  <c r="L224" i="9"/>
  <c r="M225" i="9" l="1"/>
  <c r="K225" i="9"/>
  <c r="O225" i="9" s="1"/>
  <c r="D232" i="2" s="1"/>
  <c r="L225" i="9"/>
  <c r="G226" i="9"/>
  <c r="G227" i="9" l="1"/>
  <c r="I226" i="9"/>
  <c r="H226" i="9"/>
  <c r="E233" i="2" s="1"/>
  <c r="K226" i="9" l="1"/>
  <c r="O226" i="9" s="1"/>
  <c r="D233" i="2" s="1"/>
  <c r="M226" i="9"/>
  <c r="L226" i="9"/>
  <c r="H227" i="9"/>
  <c r="E234" i="2" s="1"/>
  <c r="I227" i="9"/>
  <c r="L227" i="9" l="1"/>
  <c r="K227" i="9"/>
  <c r="O227" i="9" s="1"/>
  <c r="D234" i="2" s="1"/>
  <c r="M227" i="9"/>
  <c r="I228" i="9" l="1"/>
  <c r="G228" i="9"/>
  <c r="L228" i="9" s="1"/>
  <c r="H228" i="9"/>
  <c r="E235" i="2" s="1"/>
  <c r="G229" i="9"/>
  <c r="K228" i="9" l="1"/>
  <c r="O228" i="9" s="1"/>
  <c r="D235" i="2" s="1"/>
  <c r="M228" i="9"/>
  <c r="I229" i="9"/>
  <c r="H229" i="9"/>
  <c r="E236" i="2" s="1"/>
  <c r="G230" i="9"/>
  <c r="M229" i="9" l="1"/>
  <c r="K229" i="9"/>
  <c r="O229" i="9" s="1"/>
  <c r="D236" i="2" s="1"/>
  <c r="L229" i="9"/>
  <c r="H230" i="9"/>
  <c r="E237" i="2" s="1"/>
  <c r="G231" i="9"/>
  <c r="I230" i="9"/>
  <c r="H231" i="9" l="1"/>
  <c r="E238" i="2" s="1"/>
  <c r="I231" i="9"/>
  <c r="L230" i="9"/>
  <c r="M230" i="9"/>
  <c r="K230" i="9"/>
  <c r="O230" i="9" s="1"/>
  <c r="D237" i="2" s="1"/>
  <c r="G232" i="9" l="1"/>
  <c r="M231" i="9"/>
  <c r="K231" i="9"/>
  <c r="O231" i="9" s="1"/>
  <c r="D238" i="2" s="1"/>
  <c r="L231" i="9"/>
  <c r="K232" i="9" l="1"/>
  <c r="O232" i="9" s="1"/>
  <c r="D239" i="2" s="1"/>
  <c r="G233" i="9"/>
  <c r="I232" i="9"/>
  <c r="H232" i="9"/>
  <c r="E239" i="2" s="1"/>
  <c r="L232" i="9" l="1"/>
  <c r="M232" i="9"/>
  <c r="H233" i="9"/>
  <c r="E240" i="2" s="1"/>
  <c r="I233" i="9"/>
  <c r="L233" i="9" l="1"/>
  <c r="M233" i="9"/>
  <c r="K233" i="9"/>
  <c r="O233" i="9" s="1"/>
  <c r="D240" i="2" s="1"/>
  <c r="I234" i="9" l="1"/>
  <c r="G234" i="9"/>
  <c r="K234" i="9" s="1"/>
  <c r="O234" i="9" s="1"/>
  <c r="D241" i="2" s="1"/>
  <c r="H234" i="9"/>
  <c r="E241" i="2" s="1"/>
  <c r="G235" i="9"/>
  <c r="L234" i="9" l="1"/>
  <c r="M234" i="9"/>
  <c r="H235" i="9"/>
  <c r="E242" i="2" s="1"/>
  <c r="G236" i="9"/>
  <c r="I235" i="9"/>
  <c r="I236" i="9" l="1"/>
  <c r="H236" i="9"/>
  <c r="E243" i="2" s="1"/>
  <c r="K235" i="9"/>
  <c r="O235" i="9" s="1"/>
  <c r="D242" i="2" s="1"/>
  <c r="M235" i="9"/>
  <c r="L235" i="9"/>
  <c r="G237" i="9" l="1"/>
  <c r="L236" i="9"/>
  <c r="M236" i="9"/>
  <c r="K236" i="9"/>
  <c r="O236" i="9" s="1"/>
  <c r="D243" i="2" s="1"/>
  <c r="M237" i="9" l="1"/>
  <c r="H237" i="9"/>
  <c r="E244" i="2" s="1"/>
  <c r="G238" i="9"/>
  <c r="I237" i="9"/>
  <c r="K237" i="9" l="1"/>
  <c r="O237" i="9" s="1"/>
  <c r="D244" i="2" s="1"/>
  <c r="L237" i="9"/>
  <c r="I238" i="9"/>
  <c r="G239" i="9"/>
  <c r="H238" i="9"/>
  <c r="E245" i="2" s="1"/>
  <c r="L238" i="9" l="1"/>
  <c r="K238" i="9"/>
  <c r="O238" i="9" s="1"/>
  <c r="D245" i="2" s="1"/>
  <c r="M238" i="9"/>
  <c r="H239" i="9"/>
  <c r="E246" i="2" s="1"/>
  <c r="I239" i="9"/>
  <c r="G240" i="9" l="1"/>
  <c r="K239" i="9"/>
  <c r="O239" i="9" s="1"/>
  <c r="D246" i="2" s="1"/>
  <c r="M239" i="9"/>
  <c r="L239" i="9"/>
  <c r="G241" i="9" l="1"/>
  <c r="H240" i="9"/>
  <c r="E247" i="2" s="1"/>
  <c r="I240" i="9"/>
  <c r="H241" i="9" l="1"/>
  <c r="E248" i="2" s="1"/>
  <c r="I241" i="9"/>
  <c r="K240" i="9"/>
  <c r="O240" i="9" s="1"/>
  <c r="D247" i="2" s="1"/>
  <c r="M240" i="9"/>
  <c r="L240" i="9"/>
  <c r="M241" i="9" l="1"/>
  <c r="L241" i="9"/>
  <c r="K241" i="9"/>
  <c r="O241" i="9" s="1"/>
  <c r="D248" i="2" s="1"/>
  <c r="G242" i="9"/>
  <c r="H242" i="9" l="1"/>
  <c r="E249" i="2" s="1"/>
  <c r="I242" i="9"/>
  <c r="G243" i="9"/>
  <c r="L242" i="9" l="1"/>
  <c r="M242" i="9"/>
  <c r="K242" i="9"/>
  <c r="O242" i="9" s="1"/>
  <c r="D249" i="2" s="1"/>
  <c r="H243" i="9"/>
  <c r="E250" i="2" s="1"/>
  <c r="I243" i="9"/>
  <c r="G244" i="9" l="1"/>
  <c r="M243" i="9"/>
  <c r="K243" i="9"/>
  <c r="O243" i="9" s="1"/>
  <c r="D250" i="2" s="1"/>
  <c r="L243" i="9"/>
  <c r="G245" i="9" l="1"/>
  <c r="I244" i="9"/>
  <c r="H244" i="9"/>
  <c r="E251" i="2" s="1"/>
  <c r="I245" i="9" l="1"/>
  <c r="H245" i="9"/>
  <c r="E252" i="2" s="1"/>
  <c r="M244" i="9"/>
  <c r="L244" i="9"/>
  <c r="K244" i="9"/>
  <c r="O244" i="9" s="1"/>
  <c r="D251" i="2" s="1"/>
  <c r="M245" i="9" l="1"/>
  <c r="L245" i="9"/>
  <c r="K245" i="9"/>
  <c r="O245" i="9" s="1"/>
  <c r="D252" i="2" s="1"/>
  <c r="G246" i="9"/>
  <c r="I246" i="9" l="1"/>
  <c r="H246" i="9"/>
  <c r="E253" i="2" s="1"/>
  <c r="G247" i="9"/>
  <c r="I247" i="9" l="1"/>
  <c r="H247" i="9"/>
  <c r="E254" i="2" s="1"/>
  <c r="M246" i="9"/>
  <c r="L246" i="9"/>
  <c r="K246" i="9"/>
  <c r="O246" i="9" s="1"/>
  <c r="D253" i="2" s="1"/>
  <c r="L247" i="9" l="1"/>
  <c r="K247" i="9"/>
  <c r="O247" i="9" s="1"/>
  <c r="D254" i="2" s="1"/>
  <c r="M247" i="9"/>
  <c r="G248" i="9"/>
  <c r="I248" i="9" l="1"/>
  <c r="H248" i="9"/>
  <c r="E255" i="2" s="1"/>
  <c r="G249" i="9"/>
  <c r="L248" i="9" l="1"/>
  <c r="M248" i="9"/>
  <c r="K248" i="9"/>
  <c r="O248" i="9" s="1"/>
  <c r="D255" i="2" s="1"/>
  <c r="I249" i="9"/>
  <c r="H249" i="9"/>
  <c r="E256" i="2" s="1"/>
  <c r="M249" i="9" l="1"/>
  <c r="L249" i="9"/>
  <c r="K249" i="9"/>
  <c r="O249" i="9" s="1"/>
  <c r="D256" i="2" s="1"/>
  <c r="G250" i="9" l="1"/>
  <c r="M250" i="9" s="1"/>
  <c r="H250" i="9"/>
  <c r="E257" i="2" s="1"/>
  <c r="I250" i="9"/>
  <c r="G251" i="9"/>
  <c r="K250" i="9" l="1"/>
  <c r="O250" i="9" s="1"/>
  <c r="D257" i="2" s="1"/>
  <c r="L250" i="9"/>
  <c r="H251" i="9"/>
  <c r="E258" i="2" s="1"/>
  <c r="I251" i="9"/>
  <c r="G252" i="9"/>
  <c r="M251" i="9" l="1"/>
  <c r="K251" i="9"/>
  <c r="O251" i="9" s="1"/>
  <c r="D258" i="2" s="1"/>
  <c r="L251" i="9"/>
  <c r="I252" i="9"/>
  <c r="H252" i="9"/>
  <c r="E259" i="2" s="1"/>
  <c r="H253" i="9" l="1"/>
  <c r="E260" i="2" s="1"/>
  <c r="G253" i="9"/>
  <c r="I253" i="9"/>
  <c r="L252" i="9"/>
  <c r="K252" i="9"/>
  <c r="O252" i="9" s="1"/>
  <c r="D259" i="2" s="1"/>
  <c r="M252" i="9"/>
  <c r="L253" i="9" s="1"/>
  <c r="M253" i="9" l="1"/>
  <c r="K253" i="9"/>
  <c r="O253" i="9" s="1"/>
  <c r="D260" i="2" s="1"/>
  <c r="G255" i="9" l="1"/>
  <c r="G254" i="9"/>
  <c r="I254" i="9"/>
  <c r="H254" i="9"/>
  <c r="E261" i="2" s="1"/>
  <c r="H255" i="9" l="1"/>
  <c r="E262" i="2" s="1"/>
  <c r="I255" i="9"/>
  <c r="K254" i="9"/>
  <c r="O254" i="9" s="1"/>
  <c r="D261" i="2" s="1"/>
  <c r="L254" i="9"/>
  <c r="M254" i="9"/>
  <c r="G256" i="9" l="1"/>
  <c r="I256" i="9" l="1"/>
  <c r="H256" i="9"/>
  <c r="E263" i="2" s="1"/>
  <c r="M255" i="9"/>
  <c r="K255" i="9"/>
  <c r="O255" i="9" s="1"/>
  <c r="D262" i="2" s="1"/>
  <c r="L255" i="9"/>
  <c r="M256" i="9" l="1"/>
  <c r="K256" i="9"/>
  <c r="O256" i="9" s="1"/>
  <c r="D263" i="2" s="1"/>
  <c r="L256" i="9"/>
  <c r="G257" i="9"/>
  <c r="I257" i="9" l="1"/>
  <c r="H257" i="9"/>
  <c r="E264" i="2" s="1"/>
  <c r="G258" i="9"/>
  <c r="L257" i="9" l="1"/>
  <c r="M257" i="9"/>
  <c r="K257" i="9"/>
  <c r="O257" i="9" s="1"/>
  <c r="D264" i="2" s="1"/>
  <c r="H258" i="9"/>
  <c r="E265" i="2" s="1"/>
  <c r="I258" i="9"/>
  <c r="G259" i="9"/>
  <c r="I259" i="9" l="1"/>
  <c r="H259" i="9"/>
  <c r="E266" i="2" s="1"/>
  <c r="L258" i="9"/>
  <c r="K258" i="9"/>
  <c r="O258" i="9" s="1"/>
  <c r="D265" i="2" s="1"/>
  <c r="M258" i="9"/>
  <c r="K259" i="9" l="1"/>
  <c r="O259" i="9" s="1"/>
  <c r="D266" i="2" s="1"/>
  <c r="L259" i="9"/>
  <c r="M259" i="9"/>
  <c r="G260" i="9"/>
  <c r="I260" i="9" l="1"/>
  <c r="H260" i="9"/>
  <c r="E267" i="2" s="1"/>
  <c r="G261" i="9"/>
  <c r="K260" i="9" l="1"/>
  <c r="O260" i="9" s="1"/>
  <c r="D267" i="2" s="1"/>
  <c r="M260" i="9"/>
  <c r="L260" i="9"/>
  <c r="H261" i="9"/>
  <c r="E268" i="2" s="1"/>
  <c r="I261" i="9"/>
  <c r="L261" i="9" l="1"/>
  <c r="K261" i="9"/>
  <c r="O261" i="9" s="1"/>
  <c r="D268" i="2" s="1"/>
  <c r="M261" i="9"/>
  <c r="H262" i="9" l="1"/>
  <c r="E269" i="2" s="1"/>
  <c r="G262" i="9"/>
  <c r="K262" i="9" s="1"/>
  <c r="O262" i="9" s="1"/>
  <c r="D269" i="2" s="1"/>
  <c r="I262" i="9"/>
  <c r="G263" i="9"/>
  <c r="L262" i="9" l="1"/>
  <c r="M262" i="9"/>
  <c r="I263" i="9"/>
  <c r="H263" i="9"/>
  <c r="E270" i="2" s="1"/>
  <c r="G264" i="9"/>
  <c r="M263" i="9" l="1"/>
  <c r="K263" i="9"/>
  <c r="O263" i="9" s="1"/>
  <c r="D270" i="2" s="1"/>
  <c r="L263" i="9"/>
  <c r="H264" i="9"/>
  <c r="E271" i="2" s="1"/>
  <c r="I264" i="9"/>
  <c r="G265" i="9"/>
  <c r="H265" i="9" l="1"/>
  <c r="E272" i="2" s="1"/>
  <c r="I265" i="9"/>
  <c r="K264" i="9"/>
  <c r="O264" i="9" s="1"/>
  <c r="D271" i="2" s="1"/>
  <c r="L264" i="9"/>
  <c r="M264" i="9"/>
  <c r="G266" i="9" l="1"/>
  <c r="K265" i="9"/>
  <c r="O265" i="9" s="1"/>
  <c r="D272" i="2" s="1"/>
  <c r="M265" i="9"/>
  <c r="L265" i="9"/>
  <c r="K266" i="9" l="1"/>
  <c r="O266" i="9" s="1"/>
  <c r="D273" i="2" s="1"/>
  <c r="I266" i="9"/>
  <c r="G267" i="9"/>
  <c r="H266" i="9"/>
  <c r="E273" i="2" s="1"/>
  <c r="M266" i="9" l="1"/>
  <c r="L266" i="9"/>
  <c r="I267" i="9"/>
  <c r="H267" i="9"/>
  <c r="E274" i="2" s="1"/>
  <c r="G268" i="9" l="1"/>
  <c r="H268" i="9"/>
  <c r="E275" i="2" s="1"/>
  <c r="L267" i="9"/>
  <c r="K267" i="9"/>
  <c r="O267" i="9" s="1"/>
  <c r="D274" i="2" s="1"/>
  <c r="M267" i="9"/>
  <c r="I268" i="9"/>
  <c r="L268" i="9" l="1"/>
  <c r="K268" i="9"/>
  <c r="O268" i="9" s="1"/>
  <c r="D275" i="2" s="1"/>
  <c r="M268" i="9"/>
  <c r="G269" i="9"/>
  <c r="H269" i="9" l="1"/>
  <c r="E276" i="2" s="1"/>
  <c r="I269" i="9"/>
  <c r="G270" i="9"/>
  <c r="K269" i="9" l="1"/>
  <c r="O269" i="9" s="1"/>
  <c r="D276" i="2" s="1"/>
  <c r="M269" i="9"/>
  <c r="L269" i="9"/>
  <c r="I270" i="9"/>
  <c r="H270" i="9"/>
  <c r="E277" i="2" s="1"/>
  <c r="K270" i="9" l="1"/>
  <c r="O270" i="9" s="1"/>
  <c r="D277" i="2" s="1"/>
  <c r="M270" i="9"/>
  <c r="L270" i="9"/>
  <c r="G271" i="9" l="1"/>
  <c r="K271" i="9" s="1"/>
  <c r="O271" i="9" s="1"/>
  <c r="D278" i="2" s="1"/>
  <c r="H271" i="9"/>
  <c r="E278" i="2" s="1"/>
  <c r="I271" i="9"/>
  <c r="M271" i="9" l="1"/>
  <c r="G273" i="9"/>
  <c r="G272" i="9"/>
  <c r="L271" i="9"/>
  <c r="H272" i="9"/>
  <c r="E279" i="2" s="1"/>
  <c r="I272" i="9"/>
  <c r="I273" i="9" l="1"/>
  <c r="H273" i="9"/>
  <c r="E280" i="2" s="1"/>
  <c r="K272" i="9"/>
  <c r="O272" i="9" s="1"/>
  <c r="D279" i="2" s="1"/>
  <c r="L272" i="9"/>
  <c r="M272" i="9"/>
  <c r="G274" i="9" l="1"/>
  <c r="H274" i="9" l="1"/>
  <c r="E281" i="2" s="1"/>
  <c r="I274" i="9"/>
  <c r="L273" i="9"/>
  <c r="M273" i="9"/>
  <c r="K273" i="9"/>
  <c r="O273" i="9" s="1"/>
  <c r="D280" i="2" s="1"/>
  <c r="K274" i="9" l="1"/>
  <c r="O274" i="9" s="1"/>
  <c r="D281" i="2" s="1"/>
  <c r="M274" i="9"/>
  <c r="L274" i="9"/>
  <c r="G275" i="9"/>
  <c r="H275" i="9" l="1"/>
  <c r="E282" i="2" s="1"/>
  <c r="I275" i="9"/>
  <c r="G276" i="9"/>
  <c r="L275" i="9" l="1"/>
  <c r="M275" i="9"/>
  <c r="K275" i="9"/>
  <c r="O275" i="9" s="1"/>
  <c r="D282" i="2" s="1"/>
  <c r="H276" i="9"/>
  <c r="E283" i="2" s="1"/>
  <c r="I276" i="9"/>
  <c r="L276" i="9" l="1"/>
  <c r="M276" i="9"/>
  <c r="K276" i="9"/>
  <c r="O276" i="9" s="1"/>
  <c r="D283" i="2" s="1"/>
  <c r="G277" i="9"/>
  <c r="I277" i="9" l="1"/>
  <c r="H277" i="9"/>
  <c r="E284" i="2" s="1"/>
  <c r="G278" i="9"/>
  <c r="L277" i="9" l="1"/>
  <c r="K277" i="9"/>
  <c r="O277" i="9" s="1"/>
  <c r="D284" i="2" s="1"/>
  <c r="M277" i="9"/>
  <c r="I278" i="9"/>
  <c r="H278" i="9"/>
  <c r="E285" i="2" s="1"/>
  <c r="G279" i="9" l="1"/>
  <c r="L278" i="9"/>
  <c r="K278" i="9"/>
  <c r="O278" i="9" s="1"/>
  <c r="D285" i="2" s="1"/>
  <c r="M278" i="9"/>
  <c r="M279" i="9" l="1"/>
  <c r="K279" i="9"/>
  <c r="O279" i="9" s="1"/>
  <c r="D286" i="2" s="1"/>
  <c r="L279" i="9"/>
  <c r="G280" i="9"/>
  <c r="H279" i="9"/>
  <c r="E286" i="2" s="1"/>
  <c r="I279" i="9"/>
  <c r="H280" i="9" l="1"/>
  <c r="E287" i="2" s="1"/>
  <c r="I280" i="9"/>
  <c r="G281" i="9"/>
  <c r="I281" i="9" l="1"/>
  <c r="H281" i="9"/>
  <c r="E288" i="2" s="1"/>
  <c r="L280" i="9"/>
  <c r="M280" i="9"/>
  <c r="K280" i="9"/>
  <c r="O280" i="9" s="1"/>
  <c r="D287" i="2" s="1"/>
  <c r="L281" i="9" l="1"/>
  <c r="M281" i="9"/>
  <c r="K281" i="9"/>
  <c r="O281" i="9" s="1"/>
  <c r="D288" i="2" s="1"/>
  <c r="G282" i="9"/>
  <c r="I282" i="9" l="1"/>
  <c r="H282" i="9"/>
  <c r="E289" i="2" s="1"/>
  <c r="G283" i="9"/>
  <c r="M282" i="9" l="1"/>
  <c r="K282" i="9"/>
  <c r="O282" i="9" s="1"/>
  <c r="D289" i="2" s="1"/>
  <c r="L282" i="9"/>
  <c r="H283" i="9"/>
  <c r="E290" i="2" s="1"/>
  <c r="I283" i="9"/>
  <c r="G284" i="9"/>
  <c r="I284" i="9" l="1"/>
  <c r="H284" i="9"/>
  <c r="E291" i="2" s="1"/>
  <c r="K283" i="9"/>
  <c r="O283" i="9" s="1"/>
  <c r="D290" i="2" s="1"/>
  <c r="M283" i="9"/>
  <c r="L283" i="9"/>
  <c r="L284" i="9" l="1"/>
  <c r="K284" i="9"/>
  <c r="O284" i="9" s="1"/>
  <c r="D291" i="2" s="1"/>
  <c r="M284" i="9"/>
  <c r="G285" i="9"/>
  <c r="H285" i="9" l="1"/>
  <c r="E292" i="2" s="1"/>
  <c r="I285" i="9"/>
  <c r="G286" i="9"/>
  <c r="M285" i="9" l="1"/>
  <c r="L285" i="9"/>
  <c r="K285" i="9"/>
  <c r="O285" i="9" s="1"/>
  <c r="D292" i="2" s="1"/>
  <c r="H286" i="9"/>
  <c r="E293" i="2" s="1"/>
  <c r="I286" i="9"/>
  <c r="G287" i="9" l="1"/>
  <c r="K286" i="9"/>
  <c r="O286" i="9" s="1"/>
  <c r="D293" i="2" s="1"/>
  <c r="M286" i="9"/>
  <c r="L286" i="9"/>
  <c r="I287" i="9" l="1"/>
  <c r="H287" i="9"/>
  <c r="E294" i="2" s="1"/>
  <c r="G288" i="9"/>
  <c r="I288" i="9" l="1"/>
  <c r="H288" i="9"/>
  <c r="E295" i="2" s="1"/>
  <c r="L287" i="9"/>
  <c r="K287" i="9"/>
  <c r="O287" i="9" s="1"/>
  <c r="D294" i="2" s="1"/>
  <c r="M287" i="9"/>
  <c r="G289" i="9" l="1"/>
  <c r="L288" i="9"/>
  <c r="M288" i="9"/>
  <c r="K288" i="9"/>
  <c r="O288" i="9" s="1"/>
  <c r="D295" i="2" s="1"/>
  <c r="K289" i="9" l="1"/>
  <c r="O289" i="9" s="1"/>
  <c r="D296" i="2" s="1"/>
  <c r="L289" i="9"/>
  <c r="M289" i="9"/>
  <c r="I289" i="9"/>
  <c r="H289" i="9"/>
  <c r="E296" i="2" s="1"/>
  <c r="G290" i="9"/>
  <c r="I290" i="9" l="1"/>
  <c r="H290" i="9"/>
  <c r="E297" i="2" s="1"/>
  <c r="G291" i="9"/>
  <c r="H291" i="9" l="1"/>
  <c r="E298" i="2" s="1"/>
  <c r="I291" i="9"/>
  <c r="M290" i="9"/>
  <c r="K290" i="9"/>
  <c r="O290" i="9" s="1"/>
  <c r="D297" i="2" s="1"/>
  <c r="L290" i="9"/>
  <c r="K291" i="9" l="1"/>
  <c r="O291" i="9" s="1"/>
  <c r="D298" i="2" s="1"/>
  <c r="M291" i="9"/>
  <c r="L291" i="9"/>
  <c r="G292" i="9"/>
  <c r="H292" i="9" l="1"/>
  <c r="E299" i="2" s="1"/>
  <c r="G293" i="9"/>
  <c r="I292" i="9"/>
  <c r="M292" i="9" l="1"/>
  <c r="G294" i="9" s="1"/>
  <c r="L292" i="9"/>
  <c r="K292" i="9"/>
  <c r="O292" i="9" s="1"/>
  <c r="D299" i="2" s="1"/>
  <c r="H293" i="9"/>
  <c r="E300" i="2" s="1"/>
  <c r="I293" i="9"/>
  <c r="H294" i="9" l="1"/>
  <c r="E301" i="2" s="1"/>
  <c r="I294" i="9"/>
  <c r="M293" i="9"/>
  <c r="K293" i="9"/>
  <c r="O293" i="9" s="1"/>
  <c r="D300" i="2" s="1"/>
  <c r="L293" i="9"/>
  <c r="K294" i="9" l="1"/>
  <c r="O294" i="9" s="1"/>
  <c r="D301" i="2" s="1"/>
  <c r="M294" i="9"/>
  <c r="L294" i="9"/>
  <c r="G295" i="9"/>
  <c r="H295" i="9" l="1"/>
  <c r="E302" i="2" s="1"/>
  <c r="I295" i="9"/>
  <c r="G296" i="9"/>
  <c r="L295" i="9" l="1"/>
  <c r="M295" i="9"/>
  <c r="K295" i="9"/>
  <c r="O295" i="9" s="1"/>
  <c r="D302" i="2" s="1"/>
  <c r="H296" i="9"/>
  <c r="E303" i="2" s="1"/>
  <c r="I296" i="9"/>
  <c r="L296" i="9" l="1"/>
  <c r="M296" i="9"/>
  <c r="K296" i="9"/>
  <c r="O296" i="9" s="1"/>
  <c r="D303" i="2" s="1"/>
  <c r="I297" i="9" l="1"/>
  <c r="G297" i="9"/>
  <c r="K297" i="9" s="1"/>
  <c r="O297" i="9" s="1"/>
  <c r="D304" i="2" s="1"/>
  <c r="H297" i="9"/>
  <c r="E304" i="2" s="1"/>
  <c r="G298" i="9"/>
  <c r="M297" i="9" l="1"/>
  <c r="L297" i="9"/>
  <c r="H298" i="9"/>
  <c r="E305" i="2" s="1"/>
  <c r="G299" i="9"/>
  <c r="I298" i="9"/>
  <c r="K298" i="9" l="1"/>
  <c r="O298" i="9" s="1"/>
  <c r="D305" i="2" s="1"/>
  <c r="M298" i="9"/>
  <c r="L298" i="9"/>
  <c r="I299" i="9"/>
  <c r="H299" i="9"/>
  <c r="E306" i="2" s="1"/>
  <c r="M299" i="9" l="1"/>
  <c r="L299" i="9"/>
  <c r="K299" i="9"/>
  <c r="O299" i="9" s="1"/>
  <c r="D306" i="2" s="1"/>
  <c r="H300" i="9" l="1"/>
  <c r="E307" i="2" s="1"/>
  <c r="G300" i="9"/>
  <c r="L300" i="9" s="1"/>
  <c r="I300" i="9"/>
  <c r="G301" i="9"/>
  <c r="K300" i="9" l="1"/>
  <c r="O300" i="9" s="1"/>
  <c r="D307" i="2" s="1"/>
  <c r="M300" i="9"/>
  <c r="I301" i="9"/>
  <c r="H301" i="9"/>
  <c r="E308" i="2" s="1"/>
  <c r="G302" i="9"/>
  <c r="H302" i="9" l="1"/>
  <c r="E309" i="2" s="1"/>
  <c r="I302" i="9"/>
  <c r="L301" i="9"/>
  <c r="K301" i="9"/>
  <c r="O301" i="9" s="1"/>
  <c r="D308" i="2" s="1"/>
  <c r="M301" i="9"/>
  <c r="G303" i="9" l="1"/>
  <c r="K302" i="9"/>
  <c r="O302" i="9" s="1"/>
  <c r="D309" i="2" s="1"/>
  <c r="M302" i="9"/>
  <c r="L302" i="9"/>
  <c r="L303" i="9" l="1"/>
  <c r="I303" i="9"/>
  <c r="G304" i="9"/>
  <c r="H303" i="9"/>
  <c r="E310" i="2" s="1"/>
  <c r="M303" i="9" l="1"/>
  <c r="K303" i="9"/>
  <c r="O303" i="9" s="1"/>
  <c r="D310" i="2" s="1"/>
  <c r="H304" i="9"/>
  <c r="E311" i="2" s="1"/>
  <c r="I304" i="9"/>
  <c r="G305" i="9"/>
  <c r="H305" i="9" l="1"/>
  <c r="E312" i="2" s="1"/>
  <c r="I305" i="9"/>
  <c r="L304" i="9"/>
  <c r="K304" i="9"/>
  <c r="O304" i="9" s="1"/>
  <c r="D311" i="2" s="1"/>
  <c r="M304" i="9"/>
  <c r="L305" i="9" l="1"/>
  <c r="M305" i="9"/>
  <c r="K305" i="9"/>
  <c r="O305" i="9" s="1"/>
  <c r="D312" i="2" s="1"/>
  <c r="G306" i="9"/>
  <c r="H306" i="9" l="1"/>
  <c r="E313" i="2" s="1"/>
  <c r="I306" i="9"/>
  <c r="G307" i="9"/>
  <c r="L306" i="9" l="1"/>
  <c r="M306" i="9"/>
  <c r="K306" i="9"/>
  <c r="O306" i="9" s="1"/>
  <c r="D313" i="2" s="1"/>
  <c r="I307" i="9"/>
  <c r="H307" i="9"/>
  <c r="E314" i="2" s="1"/>
  <c r="G308" i="9" l="1"/>
  <c r="K307" i="9"/>
  <c r="O307" i="9" s="1"/>
  <c r="D314" i="2" s="1"/>
  <c r="L307" i="9"/>
  <c r="M307" i="9"/>
  <c r="K308" i="9" l="1"/>
  <c r="O308" i="9" s="1"/>
  <c r="D315" i="2" s="1"/>
  <c r="H308" i="9"/>
  <c r="E315" i="2" s="1"/>
  <c r="G309" i="9"/>
  <c r="I308" i="9"/>
  <c r="M308" i="9" l="1"/>
  <c r="G310" i="9" s="1"/>
  <c r="L308" i="9"/>
  <c r="I309" i="9"/>
  <c r="H309" i="9"/>
  <c r="E316" i="2" s="1"/>
  <c r="I310" i="9" l="1"/>
  <c r="H310" i="9"/>
  <c r="E317" i="2" s="1"/>
  <c r="K309" i="9"/>
  <c r="O309" i="9" s="1"/>
  <c r="D316" i="2" s="1"/>
  <c r="M309" i="9"/>
  <c r="L309" i="9"/>
  <c r="L310" i="9" l="1"/>
  <c r="M310" i="9"/>
  <c r="K310" i="9"/>
  <c r="O310" i="9" s="1"/>
  <c r="D317" i="2" s="1"/>
  <c r="G311" i="9"/>
  <c r="H311" i="9" l="1"/>
  <c r="E318" i="2" s="1"/>
  <c r="I311" i="9"/>
  <c r="G312" i="9"/>
  <c r="K311" i="9" l="1"/>
  <c r="O311" i="9" s="1"/>
  <c r="D318" i="2" s="1"/>
  <c r="L311" i="9"/>
  <c r="M311" i="9"/>
  <c r="I312" i="9"/>
  <c r="H312" i="9"/>
  <c r="E319" i="2" s="1"/>
  <c r="G313" i="9" l="1"/>
  <c r="K312" i="9"/>
  <c r="O312" i="9" s="1"/>
  <c r="D319" i="2" s="1"/>
  <c r="M312" i="9"/>
  <c r="L312" i="9"/>
  <c r="H313" i="9" l="1"/>
  <c r="E320" i="2" s="1"/>
  <c r="I313" i="9"/>
  <c r="G314" i="9"/>
  <c r="I314" i="9" l="1"/>
  <c r="H314" i="9"/>
  <c r="E321" i="2" s="1"/>
  <c r="L313" i="9"/>
  <c r="M313" i="9"/>
  <c r="K313" i="9"/>
  <c r="O313" i="9" s="1"/>
  <c r="D320" i="2" s="1"/>
  <c r="L314" i="9" l="1"/>
  <c r="M314" i="9"/>
  <c r="K314" i="9"/>
  <c r="O314" i="9" s="1"/>
  <c r="D321" i="2" s="1"/>
  <c r="G315" i="9"/>
  <c r="H315" i="9" l="1"/>
  <c r="E322" i="2" s="1"/>
  <c r="I315" i="9"/>
  <c r="G316" i="9"/>
  <c r="M315" i="9" l="1"/>
  <c r="K315" i="9"/>
  <c r="O315" i="9" s="1"/>
  <c r="D322" i="2" s="1"/>
  <c r="L315" i="9"/>
  <c r="H316" i="9"/>
  <c r="E323" i="2" s="1"/>
  <c r="I316" i="9"/>
  <c r="G317" i="9" l="1"/>
  <c r="L316" i="9"/>
  <c r="K316" i="9"/>
  <c r="O316" i="9" s="1"/>
  <c r="D323" i="2" s="1"/>
  <c r="M316" i="9"/>
  <c r="M317" i="9" l="1"/>
  <c r="I317" i="9"/>
  <c r="H317" i="9"/>
  <c r="E324" i="2" s="1"/>
  <c r="G318" i="9"/>
  <c r="K317" i="9" l="1"/>
  <c r="O317" i="9" s="1"/>
  <c r="D324" i="2" s="1"/>
  <c r="L317" i="9"/>
  <c r="G319" i="9"/>
  <c r="H318" i="9"/>
  <c r="E325" i="2" s="1"/>
  <c r="I318" i="9"/>
  <c r="L318" i="9" l="1"/>
  <c r="M318" i="9"/>
  <c r="K318" i="9"/>
  <c r="O318" i="9" s="1"/>
  <c r="D325" i="2" s="1"/>
  <c r="H319" i="9"/>
  <c r="E326" i="2" s="1"/>
  <c r="I319" i="9"/>
  <c r="G320" i="9" l="1"/>
  <c r="K319" i="9"/>
  <c r="O319" i="9" s="1"/>
  <c r="D326" i="2" s="1"/>
  <c r="L319" i="9"/>
  <c r="M319" i="9"/>
  <c r="M320" i="9" l="1"/>
  <c r="K320" i="9"/>
  <c r="O320" i="9" s="1"/>
  <c r="D327" i="2" s="1"/>
  <c r="L320" i="9"/>
  <c r="H320" i="9"/>
  <c r="E327" i="2" s="1"/>
  <c r="I320" i="9"/>
  <c r="G321" i="9"/>
  <c r="H321" i="9" l="1"/>
  <c r="E328" i="2" s="1"/>
  <c r="I321" i="9"/>
  <c r="G322" i="9"/>
  <c r="H322" i="9" l="1"/>
  <c r="E329" i="2" s="1"/>
  <c r="I322" i="9"/>
  <c r="M321" i="9"/>
  <c r="K321" i="9"/>
  <c r="O321" i="9" s="1"/>
  <c r="D328" i="2" s="1"/>
  <c r="L321" i="9"/>
  <c r="M322" i="9" l="1"/>
  <c r="L322" i="9"/>
  <c r="K322" i="9"/>
  <c r="O322" i="9" s="1"/>
  <c r="D329" i="2" s="1"/>
  <c r="G323" i="9"/>
  <c r="I323" i="9" l="1"/>
  <c r="H323" i="9"/>
  <c r="E330" i="2" s="1"/>
  <c r="G324" i="9"/>
  <c r="H324" i="9" l="1"/>
  <c r="E331" i="2" s="1"/>
  <c r="I324" i="9"/>
  <c r="M323" i="9"/>
  <c r="K323" i="9"/>
  <c r="O323" i="9" s="1"/>
  <c r="D330" i="2" s="1"/>
  <c r="L323" i="9"/>
  <c r="L324" i="9" l="1"/>
  <c r="K324" i="9"/>
  <c r="O324" i="9" s="1"/>
  <c r="D331" i="2" s="1"/>
  <c r="M324" i="9"/>
  <c r="G325" i="9"/>
  <c r="I325" i="9" l="1"/>
  <c r="H325" i="9"/>
  <c r="E332" i="2" s="1"/>
  <c r="G326" i="9"/>
  <c r="K325" i="9" l="1"/>
  <c r="O325" i="9" s="1"/>
  <c r="D332" i="2" s="1"/>
  <c r="M325" i="9"/>
  <c r="L325" i="9"/>
  <c r="H326" i="9"/>
  <c r="E333" i="2" s="1"/>
  <c r="I326" i="9"/>
  <c r="G327" i="9" l="1"/>
  <c r="M326" i="9"/>
  <c r="L326" i="9"/>
  <c r="K326" i="9"/>
  <c r="O326" i="9" s="1"/>
  <c r="D333" i="2" s="1"/>
  <c r="L327" i="9" l="1"/>
  <c r="I327" i="9"/>
  <c r="H327" i="9"/>
  <c r="E334" i="2" s="1"/>
  <c r="G328" i="9"/>
  <c r="K327" i="9" l="1"/>
  <c r="O327" i="9" s="1"/>
  <c r="D334" i="2" s="1"/>
  <c r="M327" i="9"/>
  <c r="H328" i="9"/>
  <c r="E335" i="2" s="1"/>
  <c r="G329" i="9"/>
  <c r="I328" i="9"/>
  <c r="I329" i="9" l="1"/>
  <c r="H329" i="9"/>
  <c r="E336" i="2" s="1"/>
  <c r="L328" i="9"/>
  <c r="K328" i="9"/>
  <c r="O328" i="9" s="1"/>
  <c r="D335" i="2" s="1"/>
  <c r="M328" i="9"/>
  <c r="G330" i="9" l="1"/>
  <c r="M329" i="9"/>
  <c r="L329" i="9"/>
  <c r="K329" i="9"/>
  <c r="O329" i="9" s="1"/>
  <c r="D336" i="2" s="1"/>
  <c r="G331" i="9" l="1"/>
  <c r="I330" i="9"/>
  <c r="H330" i="9"/>
  <c r="E337" i="2" s="1"/>
  <c r="H331" i="9" l="1"/>
  <c r="E338" i="2" s="1"/>
  <c r="I331" i="9"/>
  <c r="M330" i="9"/>
  <c r="K330" i="9"/>
  <c r="O330" i="9" s="1"/>
  <c r="D337" i="2" s="1"/>
  <c r="L330" i="9"/>
  <c r="M331" i="9" l="1"/>
  <c r="K331" i="9"/>
  <c r="O331" i="9" s="1"/>
  <c r="D338" i="2" s="1"/>
  <c r="L331" i="9"/>
  <c r="G332" i="9"/>
  <c r="I332" i="9" l="1"/>
  <c r="H332" i="9"/>
  <c r="E339" i="2" s="1"/>
  <c r="G333" i="9"/>
  <c r="L332" i="9" l="1"/>
  <c r="M332" i="9"/>
  <c r="K332" i="9"/>
  <c r="O332" i="9" s="1"/>
  <c r="D339" i="2" s="1"/>
  <c r="H333" i="9"/>
  <c r="E340" i="2" s="1"/>
  <c r="I333" i="9"/>
  <c r="G334" i="9" l="1"/>
  <c r="M333" i="9"/>
  <c r="L333" i="9"/>
  <c r="K333" i="9"/>
  <c r="O333" i="9" s="1"/>
  <c r="D340" i="2" s="1"/>
  <c r="G335" i="9" l="1"/>
  <c r="I334" i="9"/>
  <c r="H334" i="9"/>
  <c r="E341" i="2" s="1"/>
  <c r="I335" i="9" l="1"/>
  <c r="H335" i="9"/>
  <c r="E342" i="2" s="1"/>
  <c r="K334" i="9"/>
  <c r="O334" i="9" s="1"/>
  <c r="D341" i="2" s="1"/>
  <c r="L334" i="9"/>
  <c r="M334" i="9"/>
  <c r="G336" i="9" l="1"/>
  <c r="K335" i="9"/>
  <c r="O335" i="9" s="1"/>
  <c r="D342" i="2" s="1"/>
  <c r="L335" i="9"/>
  <c r="M335" i="9"/>
  <c r="M336" i="9" l="1"/>
  <c r="H336" i="9"/>
  <c r="E343" i="2" s="1"/>
  <c r="I336" i="9"/>
  <c r="G337" i="9"/>
  <c r="K336" i="9" l="1"/>
  <c r="O336" i="9" s="1"/>
  <c r="D343" i="2" s="1"/>
  <c r="L336" i="9"/>
  <c r="I337" i="9"/>
  <c r="G338" i="9"/>
  <c r="H337" i="9"/>
  <c r="E344" i="2" s="1"/>
  <c r="K337" i="9" l="1"/>
  <c r="O337" i="9" s="1"/>
  <c r="D344" i="2" s="1"/>
  <c r="L337" i="9"/>
  <c r="M337" i="9"/>
  <c r="H338" i="9"/>
  <c r="E345" i="2" s="1"/>
  <c r="I338" i="9"/>
  <c r="G339" i="9" l="1"/>
  <c r="M338" i="9"/>
  <c r="K338" i="9"/>
  <c r="O338" i="9" s="1"/>
  <c r="D345" i="2" s="1"/>
  <c r="L338" i="9"/>
  <c r="I339" i="9" l="1"/>
  <c r="H339" i="9"/>
  <c r="E346" i="2" s="1"/>
  <c r="G340" i="9"/>
  <c r="H340" i="9" l="1"/>
  <c r="E347" i="2" s="1"/>
  <c r="I340" i="9"/>
  <c r="K339" i="9"/>
  <c r="O339" i="9" s="1"/>
  <c r="D346" i="2" s="1"/>
  <c r="L339" i="9"/>
  <c r="M339" i="9"/>
  <c r="L340" i="9" l="1"/>
  <c r="K340" i="9"/>
  <c r="O340" i="9" s="1"/>
  <c r="D347" i="2" s="1"/>
  <c r="M340" i="9"/>
  <c r="G341" i="9"/>
  <c r="K341" i="9" l="1"/>
  <c r="O341" i="9" s="1"/>
  <c r="D348" i="2" s="1"/>
  <c r="I341" i="9"/>
  <c r="H341" i="9"/>
  <c r="E348" i="2" s="1"/>
  <c r="G342" i="9"/>
  <c r="M341" i="9" l="1"/>
  <c r="G343" i="9" s="1"/>
  <c r="L341" i="9"/>
  <c r="I342" i="9"/>
  <c r="H342" i="9"/>
  <c r="E349" i="2" s="1"/>
  <c r="H343" i="9" l="1"/>
  <c r="E350" i="2" s="1"/>
  <c r="I343" i="9"/>
  <c r="M342" i="9" l="1"/>
  <c r="L342" i="9"/>
  <c r="K342" i="9"/>
  <c r="O342" i="9" s="1"/>
  <c r="D349" i="2" s="1"/>
  <c r="G344" i="9" l="1"/>
  <c r="H344" i="9" l="1"/>
  <c r="E351" i="2" s="1"/>
  <c r="I344" i="9"/>
  <c r="M343" i="9"/>
  <c r="K343" i="9"/>
  <c r="O343" i="9" s="1"/>
  <c r="D350" i="2" s="1"/>
  <c r="L343" i="9"/>
  <c r="K344" i="9" l="1"/>
  <c r="O344" i="9" s="1"/>
  <c r="D351" i="2" s="1"/>
  <c r="L344" i="9"/>
  <c r="M344" i="9"/>
  <c r="H345" i="9" l="1"/>
  <c r="E352" i="2" s="1"/>
  <c r="G345" i="9"/>
  <c r="L345" i="9" s="1"/>
  <c r="I345" i="9"/>
  <c r="G346" i="9"/>
  <c r="K345" i="9" l="1"/>
  <c r="O345" i="9" s="1"/>
  <c r="D352" i="2" s="1"/>
  <c r="M345" i="9"/>
  <c r="H346" i="9"/>
  <c r="E353" i="2" s="1"/>
  <c r="I346" i="9"/>
  <c r="G347" i="9"/>
  <c r="L346" i="9" l="1"/>
  <c r="M346" i="9"/>
  <c r="K346" i="9"/>
  <c r="O346" i="9" s="1"/>
  <c r="D353" i="2" s="1"/>
  <c r="H347" i="9"/>
  <c r="E354" i="2" s="1"/>
  <c r="I347" i="9"/>
  <c r="G348" i="9" l="1"/>
  <c r="M347" i="9" l="1"/>
  <c r="K347" i="9"/>
  <c r="O347" i="9" s="1"/>
  <c r="D354" i="2" s="1"/>
  <c r="L347" i="9"/>
  <c r="G349" i="9"/>
  <c r="I348" i="9"/>
  <c r="H348" i="9"/>
  <c r="E355" i="2" s="1"/>
  <c r="H349" i="9" l="1"/>
  <c r="E356" i="2" s="1"/>
  <c r="I349" i="9"/>
  <c r="L348" i="9"/>
  <c r="K348" i="9"/>
  <c r="O348" i="9" s="1"/>
  <c r="D355" i="2" s="1"/>
  <c r="M348" i="9"/>
  <c r="M349" i="9" l="1"/>
  <c r="K349" i="9"/>
  <c r="O349" i="9" s="1"/>
  <c r="D356" i="2" s="1"/>
  <c r="L349" i="9"/>
  <c r="G350" i="9"/>
  <c r="I350" i="9" l="1"/>
  <c r="H350" i="9"/>
  <c r="E357" i="2" s="1"/>
  <c r="G351" i="9"/>
  <c r="M350" i="9" l="1"/>
  <c r="L350" i="9"/>
  <c r="K350" i="9"/>
  <c r="O350" i="9" s="1"/>
  <c r="D357" i="2" s="1"/>
  <c r="H351" i="9"/>
  <c r="E358" i="2" s="1"/>
  <c r="I351" i="9"/>
  <c r="G352" i="9" l="1"/>
  <c r="L351" i="9"/>
  <c r="K351" i="9"/>
  <c r="O351" i="9" s="1"/>
  <c r="D358" i="2" s="1"/>
  <c r="M351" i="9"/>
  <c r="I352" i="9" l="1"/>
  <c r="H352" i="9"/>
  <c r="E359" i="2" s="1"/>
  <c r="G353" i="9"/>
  <c r="I353" i="9" l="1"/>
  <c r="H353" i="9"/>
  <c r="E360" i="2" s="1"/>
  <c r="K352" i="9"/>
  <c r="O352" i="9" s="1"/>
  <c r="D359" i="2" s="1"/>
  <c r="M352" i="9"/>
  <c r="L352" i="9"/>
  <c r="M353" i="9" l="1"/>
  <c r="L353" i="9"/>
  <c r="K353" i="9"/>
  <c r="O353" i="9" s="1"/>
  <c r="D360" i="2" s="1"/>
  <c r="H354" i="9" l="1"/>
  <c r="E361" i="2" s="1"/>
  <c r="G354" i="9"/>
  <c r="L354" i="9" s="1"/>
  <c r="I354" i="9"/>
  <c r="G355" i="9"/>
  <c r="K354" i="9" l="1"/>
  <c r="O354" i="9" s="1"/>
  <c r="D361" i="2" s="1"/>
  <c r="M354" i="9"/>
  <c r="H355" i="9"/>
  <c r="E362" i="2" s="1"/>
  <c r="G356" i="9"/>
  <c r="I355" i="9"/>
  <c r="H356" i="9" l="1"/>
  <c r="E363" i="2" s="1"/>
  <c r="I356" i="9"/>
  <c r="L355" i="9"/>
  <c r="M355" i="9"/>
  <c r="K355" i="9"/>
  <c r="O355" i="9" s="1"/>
  <c r="D362" i="2" s="1"/>
  <c r="K356" i="9" l="1"/>
  <c r="O356" i="9" s="1"/>
  <c r="D363" i="2" s="1"/>
  <c r="M356" i="9"/>
  <c r="L356" i="9"/>
  <c r="G357" i="9"/>
  <c r="H357" i="9" l="1"/>
  <c r="E364" i="2" s="1"/>
  <c r="I357" i="9"/>
  <c r="G358" i="9"/>
  <c r="L357" i="9" l="1"/>
  <c r="K357" i="9"/>
  <c r="O357" i="9" s="1"/>
  <c r="D364" i="2" s="1"/>
  <c r="M357" i="9"/>
  <c r="H358" i="9"/>
  <c r="E365" i="2" s="1"/>
  <c r="I358" i="9"/>
  <c r="G359" i="9"/>
  <c r="I359" i="9" l="1"/>
  <c r="H359" i="9"/>
  <c r="E366" i="2" s="1"/>
  <c r="L358" i="9"/>
  <c r="K358" i="9"/>
  <c r="O358" i="9" s="1"/>
  <c r="D365" i="2" s="1"/>
  <c r="M358" i="9"/>
  <c r="K359" i="9" l="1"/>
  <c r="O359" i="9" s="1"/>
  <c r="D366" i="2" s="1"/>
  <c r="M359" i="9"/>
  <c r="L359" i="9"/>
  <c r="G360" i="9" l="1"/>
  <c r="K360" i="9" s="1"/>
  <c r="O360" i="9" s="1"/>
  <c r="D367" i="2" s="1"/>
  <c r="I360" i="9"/>
  <c r="H360" i="9"/>
  <c r="E367" i="2" s="1"/>
  <c r="L360" i="9" l="1"/>
  <c r="M360" i="9"/>
  <c r="I362" i="9"/>
  <c r="I361" i="9"/>
  <c r="G361" i="9"/>
  <c r="H361" i="9"/>
  <c r="E368" i="2" s="1"/>
  <c r="H362" i="9" l="1"/>
  <c r="E369" i="2" s="1"/>
  <c r="G362" i="9"/>
  <c r="M362" i="9" s="1"/>
  <c r="L361" i="9"/>
  <c r="M361" i="9"/>
  <c r="G363" i="9" s="1"/>
  <c r="K361" i="9"/>
  <c r="O361" i="9" s="1"/>
  <c r="D368" i="2" s="1"/>
  <c r="L362" i="9" l="1"/>
  <c r="K362" i="9"/>
  <c r="O362" i="9" s="1"/>
  <c r="D369" i="2" s="1"/>
  <c r="G364" i="9"/>
  <c r="H363" i="9"/>
  <c r="E370" i="2" s="1"/>
  <c r="I363" i="9"/>
  <c r="K363" i="9"/>
  <c r="O363" i="9" s="1"/>
  <c r="D370" i="2" s="1"/>
  <c r="L363" i="9"/>
  <c r="M363" i="9"/>
  <c r="H364" i="9" l="1"/>
  <c r="E371" i="2" s="1"/>
  <c r="I364" i="9"/>
  <c r="G365" i="9"/>
  <c r="K364" i="9"/>
  <c r="O364" i="9" s="1"/>
  <c r="D371" i="2" s="1"/>
  <c r="L364" i="9"/>
  <c r="M364" i="9"/>
  <c r="M365" i="9" l="1"/>
  <c r="K365" i="9"/>
  <c r="O365" i="9" s="1"/>
  <c r="D372" i="2" s="1"/>
  <c r="L365" i="9"/>
  <c r="G366" i="9"/>
  <c r="I365" i="9"/>
  <c r="H365" i="9"/>
  <c r="E372" i="2" s="1"/>
  <c r="H366" i="9" l="1"/>
  <c r="E373" i="2" s="1"/>
  <c r="I366" i="9"/>
  <c r="G367" i="9"/>
  <c r="K366" i="9" l="1"/>
  <c r="O366" i="9" s="1"/>
  <c r="D373" i="2" s="1"/>
  <c r="M366" i="9"/>
  <c r="L366" i="9"/>
  <c r="I367" i="9"/>
  <c r="H367" i="9"/>
  <c r="E374" i="2" s="1"/>
  <c r="G368" i="9" l="1"/>
  <c r="L367" i="9"/>
  <c r="M367" i="9"/>
  <c r="K367" i="9"/>
  <c r="O367" i="9" s="1"/>
  <c r="D374" i="2" s="1"/>
  <c r="H368" i="9" l="1"/>
  <c r="E375" i="2" s="1"/>
  <c r="I368" i="9"/>
  <c r="G369" i="9"/>
  <c r="H369" i="9" l="1"/>
  <c r="E376" i="2" s="1"/>
  <c r="I369" i="9"/>
  <c r="M368" i="9"/>
  <c r="K368" i="9"/>
  <c r="O368" i="9" s="1"/>
  <c r="D375" i="2" s="1"/>
  <c r="L368" i="9"/>
  <c r="M369" i="9" l="1"/>
  <c r="L369" i="9"/>
  <c r="K369" i="9"/>
  <c r="O369" i="9" s="1"/>
  <c r="D376" i="2" s="1"/>
  <c r="G370" i="9"/>
  <c r="I370" i="9" l="1"/>
  <c r="G371" i="9"/>
  <c r="H370" i="9"/>
  <c r="E377" i="2" s="1"/>
  <c r="M370" i="9" l="1"/>
  <c r="L370" i="9"/>
  <c r="K370" i="9"/>
  <c r="O370" i="9" s="1"/>
  <c r="D377" i="2" s="1"/>
  <c r="I371" i="9"/>
  <c r="H371" i="9"/>
  <c r="E378" i="2" s="1"/>
  <c r="G372" i="9"/>
  <c r="H372" i="9" l="1"/>
  <c r="E379" i="2" s="1"/>
  <c r="I372" i="9"/>
  <c r="K371" i="9"/>
  <c r="O371" i="9" s="1"/>
  <c r="D378" i="2" s="1"/>
  <c r="M371" i="9"/>
  <c r="L371" i="9"/>
  <c r="M372" i="9" l="1"/>
  <c r="K372" i="9"/>
  <c r="O372" i="9" s="1"/>
  <c r="D379" i="2" s="1"/>
  <c r="L372" i="9"/>
  <c r="G373" i="9"/>
  <c r="G374" i="9" l="1"/>
  <c r="I373" i="9"/>
  <c r="H373" i="9"/>
  <c r="E380" i="2" s="1"/>
  <c r="L373" i="9" l="1"/>
  <c r="M373" i="9"/>
  <c r="K373" i="9"/>
  <c r="O373" i="9" s="1"/>
  <c r="D380" i="2" s="1"/>
  <c r="I374" i="9"/>
  <c r="H374" i="9"/>
  <c r="E381" i="2" s="1"/>
  <c r="G375" i="9"/>
  <c r="I375" i="9" l="1"/>
  <c r="H375" i="9"/>
  <c r="E382" i="2" s="1"/>
  <c r="L374" i="9"/>
  <c r="M374" i="9"/>
  <c r="K374" i="9"/>
  <c r="O374" i="9" s="1"/>
  <c r="D381" i="2" s="1"/>
  <c r="G376" i="9" l="1"/>
  <c r="M375" i="9"/>
  <c r="K375" i="9"/>
  <c r="O375" i="9" s="1"/>
  <c r="D382" i="2" s="1"/>
  <c r="L375" i="9"/>
  <c r="M376" i="9" l="1"/>
  <c r="I376" i="9"/>
  <c r="H376" i="9"/>
  <c r="E383" i="2" s="1"/>
  <c r="G377" i="9"/>
  <c r="L376" i="9" l="1"/>
  <c r="K376" i="9"/>
  <c r="O376" i="9" s="1"/>
  <c r="D383" i="2" s="1"/>
  <c r="H377" i="9"/>
  <c r="E384" i="2" s="1"/>
  <c r="G378" i="9"/>
  <c r="I377" i="9"/>
  <c r="M377" i="9" l="1"/>
  <c r="K377" i="9"/>
  <c r="O377" i="9" s="1"/>
  <c r="D384" i="2" s="1"/>
  <c r="L377" i="9"/>
  <c r="I378" i="9"/>
  <c r="H378" i="9"/>
  <c r="E385" i="2" s="1"/>
  <c r="G379" i="9"/>
  <c r="H379" i="9" l="1"/>
  <c r="E386" i="2" s="1"/>
  <c r="I379" i="9"/>
  <c r="L378" i="9"/>
  <c r="M378" i="9"/>
  <c r="K378" i="9"/>
  <c r="O378" i="9" s="1"/>
  <c r="D385" i="2" s="1"/>
  <c r="M379" i="9" l="1"/>
  <c r="L379" i="9"/>
  <c r="K379" i="9"/>
  <c r="O379" i="9" s="1"/>
  <c r="D386" i="2" s="1"/>
  <c r="G380" i="9"/>
  <c r="I380" i="9" l="1"/>
  <c r="H380" i="9"/>
  <c r="E387" i="2" s="1"/>
  <c r="G381" i="9"/>
  <c r="I381" i="9" l="1"/>
  <c r="H381" i="9"/>
  <c r="E388" i="2" s="1"/>
  <c r="K380" i="9"/>
  <c r="O380" i="9" s="1"/>
  <c r="D387" i="2" s="1"/>
  <c r="M380" i="9"/>
  <c r="L380" i="9"/>
  <c r="G382" i="9" l="1"/>
  <c r="M381" i="9"/>
  <c r="L381" i="9"/>
  <c r="K381" i="9"/>
  <c r="O381" i="9" s="1"/>
  <c r="D388" i="2" s="1"/>
  <c r="K382" i="9" l="1"/>
  <c r="O382" i="9" s="1"/>
  <c r="D389" i="2" s="1"/>
  <c r="H382" i="9"/>
  <c r="E389" i="2" s="1"/>
  <c r="I382" i="9"/>
  <c r="G383" i="9"/>
  <c r="L382" i="9" l="1"/>
  <c r="M382" i="9"/>
  <c r="H383" i="9"/>
  <c r="E390" i="2" s="1"/>
  <c r="I383" i="9"/>
  <c r="G384" i="9"/>
  <c r="L383" i="9" l="1"/>
  <c r="K383" i="9"/>
  <c r="O383" i="9" s="1"/>
  <c r="D390" i="2" s="1"/>
  <c r="M383" i="9"/>
  <c r="I384" i="9"/>
  <c r="H384" i="9"/>
  <c r="E391" i="2" s="1"/>
  <c r="G385" i="9" l="1"/>
  <c r="L384" i="9"/>
  <c r="M384" i="9"/>
  <c r="K384" i="9"/>
  <c r="O384" i="9" s="1"/>
  <c r="D391" i="2" s="1"/>
  <c r="K385" i="9" l="1"/>
  <c r="O385" i="9" s="1"/>
  <c r="D392" i="2" s="1"/>
  <c r="H385" i="9"/>
  <c r="E392" i="2" s="1"/>
  <c r="I385" i="9"/>
  <c r="G386" i="9"/>
  <c r="M385" i="9" l="1"/>
  <c r="G387" i="9" s="1"/>
  <c r="L385" i="9"/>
  <c r="I386" i="9"/>
  <c r="H386" i="9"/>
  <c r="E393" i="2" s="1"/>
  <c r="K386" i="9" l="1"/>
  <c r="O386" i="9" s="1"/>
  <c r="D393" i="2" s="1"/>
  <c r="H387" i="9"/>
  <c r="E394" i="2" s="1"/>
  <c r="I387" i="9"/>
  <c r="M386" i="9" l="1"/>
  <c r="L387" i="9" s="1"/>
  <c r="L386" i="9"/>
  <c r="G388" i="9"/>
  <c r="K387" i="9" l="1"/>
  <c r="O387" i="9" s="1"/>
  <c r="D394" i="2" s="1"/>
  <c r="M387" i="9"/>
  <c r="H388" i="9"/>
  <c r="E395" i="2" s="1"/>
  <c r="G389" i="9"/>
  <c r="I388" i="9"/>
  <c r="L388" i="9" l="1"/>
  <c r="K388" i="9"/>
  <c r="O388" i="9" s="1"/>
  <c r="D395" i="2" s="1"/>
  <c r="M388" i="9"/>
  <c r="I389" i="9"/>
  <c r="H389" i="9"/>
  <c r="E396" i="2" s="1"/>
  <c r="K389" i="9" l="1"/>
  <c r="O389" i="9" s="1"/>
  <c r="D396" i="2" s="1"/>
  <c r="M389" i="9"/>
  <c r="L389" i="9"/>
  <c r="G390" i="9"/>
  <c r="H390" i="9" l="1"/>
  <c r="E397" i="2" s="1"/>
  <c r="I390" i="9"/>
  <c r="G391" i="9"/>
  <c r="K390" i="9" l="1"/>
  <c r="O390" i="9" s="1"/>
  <c r="D397" i="2" s="1"/>
  <c r="M390" i="9"/>
  <c r="L390" i="9"/>
  <c r="H391" i="9"/>
  <c r="E398" i="2" s="1"/>
  <c r="I391" i="9"/>
  <c r="K391" i="9" l="1"/>
  <c r="O391" i="9" s="1"/>
  <c r="D398" i="2" s="1"/>
  <c r="M391" i="9"/>
  <c r="L391" i="9"/>
  <c r="I392" i="9" l="1"/>
  <c r="G392" i="9"/>
  <c r="M392" i="9" s="1"/>
  <c r="H392" i="9"/>
  <c r="E399" i="2" s="1"/>
  <c r="G393" i="9"/>
  <c r="K392" i="9" l="1"/>
  <c r="O392" i="9" s="1"/>
  <c r="D399" i="2" s="1"/>
  <c r="L392" i="9"/>
  <c r="G394" i="9"/>
  <c r="I393" i="9"/>
  <c r="H393" i="9"/>
  <c r="E400" i="2" s="1"/>
  <c r="K393" i="9" l="1"/>
  <c r="O393" i="9" s="1"/>
  <c r="D400" i="2" s="1"/>
  <c r="L393" i="9"/>
  <c r="M393" i="9"/>
  <c r="I394" i="9"/>
  <c r="H394" i="9"/>
  <c r="E401" i="2" s="1"/>
  <c r="K394" i="9" l="1"/>
  <c r="O394" i="9" s="1"/>
  <c r="D401" i="2" s="1"/>
  <c r="L394" i="9"/>
  <c r="M394" i="9"/>
  <c r="G395" i="9"/>
  <c r="H395" i="9" l="1"/>
  <c r="E402" i="2" s="1"/>
  <c r="I395" i="9"/>
  <c r="G396" i="9"/>
  <c r="M395" i="9" l="1"/>
  <c r="L395" i="9"/>
  <c r="K395" i="9"/>
  <c r="O395" i="9" s="1"/>
  <c r="D402" i="2" s="1"/>
  <c r="I396" i="9"/>
  <c r="H396" i="9"/>
  <c r="E403" i="2" s="1"/>
  <c r="M396" i="9" l="1"/>
  <c r="K396" i="9"/>
  <c r="O396" i="9" s="1"/>
  <c r="D403" i="2" s="1"/>
  <c r="L396" i="9"/>
  <c r="G397" i="9"/>
  <c r="H397" i="9" l="1"/>
  <c r="E404" i="2" s="1"/>
  <c r="I397" i="9"/>
  <c r="G398" i="9"/>
  <c r="M397" i="9" l="1"/>
  <c r="L397" i="9"/>
  <c r="K397" i="9"/>
  <c r="O397" i="9" s="1"/>
  <c r="D404" i="2" s="1"/>
  <c r="H398" i="9"/>
  <c r="E405" i="2" s="1"/>
  <c r="I398" i="9"/>
  <c r="G399" i="9" l="1"/>
  <c r="M398" i="9"/>
  <c r="K398" i="9"/>
  <c r="O398" i="9" s="1"/>
  <c r="D405" i="2" s="1"/>
  <c r="L398" i="9"/>
  <c r="K399" i="9" l="1"/>
  <c r="O399" i="9" s="1"/>
  <c r="D406" i="2" s="1"/>
  <c r="H399" i="9"/>
  <c r="E406" i="2" s="1"/>
  <c r="I399" i="9"/>
  <c r="G400" i="9"/>
  <c r="L399" i="9" l="1"/>
  <c r="M399" i="9"/>
  <c r="G401" i="9" s="1"/>
  <c r="H400" i="9"/>
  <c r="E407" i="2" s="1"/>
  <c r="I400" i="9"/>
  <c r="L400" i="9" l="1"/>
  <c r="K400" i="9"/>
  <c r="O400" i="9" s="1"/>
  <c r="D407" i="2" s="1"/>
  <c r="M400" i="9"/>
  <c r="H401" i="9"/>
  <c r="E408" i="2" s="1"/>
  <c r="I401" i="9"/>
  <c r="L401" i="9" l="1"/>
  <c r="M401" i="9"/>
  <c r="K401" i="9"/>
  <c r="O401" i="9" s="1"/>
  <c r="D408" i="2" s="1"/>
  <c r="G402" i="9"/>
  <c r="I402" i="9" l="1"/>
  <c r="H402" i="9"/>
  <c r="E409" i="2" s="1"/>
  <c r="G403" i="9"/>
  <c r="L402" i="9" l="1"/>
  <c r="M402" i="9"/>
  <c r="K402" i="9"/>
  <c r="O402" i="9" s="1"/>
  <c r="D409" i="2" s="1"/>
  <c r="I403" i="9"/>
  <c r="H403" i="9"/>
  <c r="E410" i="2" s="1"/>
  <c r="H404" i="9" l="1"/>
  <c r="E411" i="2" s="1"/>
  <c r="G404" i="9"/>
  <c r="M403" i="9"/>
  <c r="K403" i="9"/>
  <c r="O403" i="9" s="1"/>
  <c r="D410" i="2" s="1"/>
  <c r="L403" i="9"/>
  <c r="I404" i="9"/>
  <c r="L404" i="9" l="1"/>
  <c r="M404" i="9"/>
  <c r="K404" i="9"/>
  <c r="O404" i="9" s="1"/>
  <c r="D411" i="2" s="1"/>
  <c r="G405" i="9"/>
  <c r="I405" i="9" l="1"/>
  <c r="H405" i="9"/>
  <c r="E412" i="2" s="1"/>
  <c r="G406" i="9"/>
  <c r="K405" i="9" l="1"/>
  <c r="O405" i="9" s="1"/>
  <c r="D412" i="2" s="1"/>
  <c r="L405" i="9"/>
  <c r="M405" i="9"/>
  <c r="H406" i="9"/>
  <c r="E413" i="2" s="1"/>
  <c r="I406" i="9"/>
  <c r="K406" i="9" l="1"/>
  <c r="O406" i="9" s="1"/>
  <c r="D413" i="2" s="1"/>
  <c r="L406" i="9"/>
  <c r="M406" i="9"/>
  <c r="G407" i="9"/>
  <c r="H407" i="9" l="1"/>
  <c r="E414" i="2" s="1"/>
  <c r="I407" i="9"/>
  <c r="G408" i="9"/>
  <c r="M407" i="9" l="1"/>
  <c r="L407" i="9"/>
  <c r="K407" i="9"/>
  <c r="O407" i="9" s="1"/>
  <c r="D414" i="2" s="1"/>
  <c r="I408" i="9"/>
  <c r="H408" i="9"/>
  <c r="E415" i="2" s="1"/>
  <c r="G409" i="9"/>
  <c r="I409" i="9" l="1"/>
  <c r="H409" i="9"/>
  <c r="E416" i="2" s="1"/>
  <c r="K408" i="9"/>
  <c r="O408" i="9" s="1"/>
  <c r="D415" i="2" s="1"/>
  <c r="M408" i="9"/>
  <c r="L408" i="9"/>
  <c r="L409" i="9" l="1"/>
  <c r="M409" i="9"/>
  <c r="K409" i="9"/>
  <c r="O409" i="9" s="1"/>
  <c r="D416" i="2" s="1"/>
  <c r="G410" i="9"/>
  <c r="I410" i="9" l="1"/>
  <c r="H410" i="9"/>
  <c r="E417" i="2" s="1"/>
  <c r="G411" i="9"/>
  <c r="H411" i="9" l="1"/>
  <c r="E418" i="2" s="1"/>
  <c r="I411" i="9"/>
  <c r="M410" i="9"/>
  <c r="L410" i="9"/>
  <c r="K410" i="9"/>
  <c r="O410" i="9" s="1"/>
  <c r="D417" i="2" s="1"/>
  <c r="M411" i="9" l="1"/>
  <c r="L411" i="9"/>
  <c r="K411" i="9"/>
  <c r="O411" i="9" s="1"/>
  <c r="D418" i="2" s="1"/>
  <c r="G412" i="9"/>
  <c r="H412" i="9" l="1"/>
  <c r="E419" i="2" s="1"/>
  <c r="I412" i="9"/>
  <c r="G413" i="9"/>
  <c r="M412" i="9" l="1"/>
  <c r="L412" i="9"/>
  <c r="K412" i="9"/>
  <c r="O412" i="9" s="1"/>
  <c r="D419" i="2" s="1"/>
  <c r="I413" i="9"/>
  <c r="H413" i="9"/>
  <c r="E420" i="2" s="1"/>
  <c r="G414" i="9" l="1"/>
  <c r="K413" i="9"/>
  <c r="O413" i="9" s="1"/>
  <c r="D420" i="2" s="1"/>
  <c r="M413" i="9"/>
  <c r="L413" i="9"/>
  <c r="M414" i="9" l="1"/>
  <c r="I414" i="9"/>
  <c r="H414" i="9"/>
  <c r="E421" i="2" s="1"/>
  <c r="G415" i="9"/>
  <c r="K414" i="9" l="1"/>
  <c r="O414" i="9" s="1"/>
  <c r="D421" i="2" s="1"/>
  <c r="L414" i="9"/>
  <c r="H415" i="9"/>
  <c r="E422" i="2" s="1"/>
  <c r="I415" i="9"/>
  <c r="G416" i="9"/>
  <c r="H416" i="9" l="1"/>
  <c r="E423" i="2" s="1"/>
  <c r="I416" i="9"/>
  <c r="M415" i="9"/>
  <c r="K415" i="9"/>
  <c r="O415" i="9" s="1"/>
  <c r="D422" i="2" s="1"/>
  <c r="L415" i="9"/>
  <c r="M416" i="9" l="1"/>
  <c r="K416" i="9"/>
  <c r="O416" i="9" s="1"/>
  <c r="D423" i="2" s="1"/>
  <c r="L416" i="9"/>
  <c r="G417" i="9"/>
  <c r="H417" i="9" l="1"/>
  <c r="E424" i="2" s="1"/>
  <c r="I417" i="9"/>
  <c r="G418" i="9"/>
  <c r="H418" i="9" l="1"/>
  <c r="E425" i="2" s="1"/>
  <c r="I418" i="9"/>
  <c r="M417" i="9"/>
  <c r="K417" i="9"/>
  <c r="O417" i="9" s="1"/>
  <c r="D424" i="2" s="1"/>
  <c r="L417" i="9"/>
  <c r="L418" i="9" l="1"/>
  <c r="M418" i="9"/>
  <c r="K418" i="9"/>
  <c r="O418" i="9" s="1"/>
  <c r="D425" i="2" s="1"/>
  <c r="G419" i="9"/>
  <c r="I419" i="9" l="1"/>
  <c r="G420" i="9"/>
  <c r="H419" i="9"/>
  <c r="E426" i="2" s="1"/>
  <c r="H420" i="9" l="1"/>
  <c r="E427" i="2" s="1"/>
  <c r="I420" i="9"/>
  <c r="M419" i="9"/>
  <c r="K419" i="9"/>
  <c r="O419" i="9" s="1"/>
  <c r="D426" i="2" s="1"/>
  <c r="L419" i="9"/>
  <c r="M420" i="9" l="1"/>
  <c r="L420" i="9"/>
  <c r="K420" i="9"/>
  <c r="O420" i="9" s="1"/>
  <c r="D427" i="2" s="1"/>
  <c r="G421" i="9"/>
  <c r="H421" i="9" l="1"/>
  <c r="E428" i="2" s="1"/>
  <c r="I421" i="9"/>
  <c r="G422" i="9"/>
  <c r="L421" i="9" l="1"/>
  <c r="M421" i="9"/>
  <c r="K421" i="9"/>
  <c r="O421" i="9" s="1"/>
  <c r="D428" i="2" s="1"/>
  <c r="I422" i="9"/>
  <c r="H422" i="9"/>
  <c r="E429" i="2" s="1"/>
  <c r="G423" i="9" l="1"/>
  <c r="K422" i="9"/>
  <c r="O422" i="9" s="1"/>
  <c r="D429" i="2" s="1"/>
  <c r="M422" i="9"/>
  <c r="L422" i="9"/>
  <c r="K423" i="9" l="1"/>
  <c r="O423" i="9" s="1"/>
  <c r="D430" i="2" s="1"/>
  <c r="H423" i="9"/>
  <c r="E430" i="2" s="1"/>
  <c r="I423" i="9"/>
  <c r="G424" i="9"/>
  <c r="L423" i="9" l="1"/>
  <c r="M423" i="9"/>
  <c r="G425" i="9" s="1"/>
  <c r="H424" i="9"/>
  <c r="E431" i="2" s="1"/>
  <c r="I424" i="9"/>
  <c r="L424" i="9" l="1"/>
  <c r="H425" i="9"/>
  <c r="E432" i="2" s="1"/>
  <c r="I425" i="9"/>
  <c r="K424" i="9" l="1"/>
  <c r="O424" i="9" s="1"/>
  <c r="D431" i="2" s="1"/>
  <c r="M424" i="9"/>
  <c r="M425" i="9" s="1"/>
  <c r="G426" i="9"/>
  <c r="K425" i="9" l="1"/>
  <c r="O425" i="9" s="1"/>
  <c r="D432" i="2" s="1"/>
  <c r="L425" i="9"/>
  <c r="I426" i="9"/>
  <c r="G427" i="9"/>
  <c r="H426" i="9"/>
  <c r="E433" i="2" s="1"/>
  <c r="H427" i="9" l="1"/>
  <c r="E434" i="2" s="1"/>
  <c r="I427" i="9"/>
  <c r="M426" i="9"/>
  <c r="L426" i="9"/>
  <c r="K426" i="9"/>
  <c r="O426" i="9" s="1"/>
  <c r="D433" i="2" s="1"/>
  <c r="L427" i="9" l="1"/>
  <c r="M427" i="9"/>
  <c r="K427" i="9"/>
  <c r="O427" i="9" s="1"/>
  <c r="D434" i="2" s="1"/>
  <c r="G428" i="9"/>
  <c r="G429" i="9" l="1"/>
  <c r="I428" i="9"/>
  <c r="H428" i="9"/>
  <c r="E435" i="2" s="1"/>
  <c r="K428" i="9" l="1"/>
  <c r="O428" i="9" s="1"/>
  <c r="D435" i="2" s="1"/>
  <c r="M428" i="9"/>
  <c r="L428" i="9"/>
  <c r="H429" i="9"/>
  <c r="E436" i="2" s="1"/>
  <c r="I429" i="9"/>
  <c r="G430" i="9"/>
  <c r="I430" i="9" l="1"/>
  <c r="H430" i="9"/>
  <c r="E437" i="2" s="1"/>
  <c r="L429" i="9"/>
  <c r="M429" i="9"/>
  <c r="K429" i="9"/>
  <c r="O429" i="9" s="1"/>
  <c r="D436" i="2" s="1"/>
  <c r="M430" i="9" l="1"/>
  <c r="K430" i="9"/>
  <c r="O430" i="9" s="1"/>
  <c r="D437" i="2" s="1"/>
  <c r="L430" i="9"/>
  <c r="G431" i="9"/>
  <c r="G432" i="9" l="1"/>
  <c r="I431" i="9"/>
  <c r="H431" i="9"/>
  <c r="E438" i="2" s="1"/>
  <c r="K431" i="9" l="1"/>
  <c r="O431" i="9" s="1"/>
  <c r="D438" i="2" s="1"/>
  <c r="M431" i="9"/>
  <c r="G433" i="9" s="1"/>
  <c r="L431" i="9"/>
  <c r="H432" i="9"/>
  <c r="E439" i="2" s="1"/>
  <c r="I432" i="9"/>
  <c r="H433" i="9" l="1"/>
  <c r="E440" i="2" s="1"/>
  <c r="I433" i="9"/>
  <c r="L432" i="9"/>
  <c r="M432" i="9"/>
  <c r="K432" i="9"/>
  <c r="O432" i="9" s="1"/>
  <c r="D439" i="2" s="1"/>
  <c r="K433" i="9" l="1"/>
  <c r="O433" i="9" s="1"/>
  <c r="D440" i="2" s="1"/>
  <c r="L433" i="9"/>
  <c r="M433" i="9"/>
  <c r="G434" i="9"/>
  <c r="L434" i="9" l="1"/>
  <c r="I434" i="9"/>
  <c r="H434" i="9"/>
  <c r="E441" i="2" s="1"/>
  <c r="G435" i="9"/>
  <c r="M434" i="9" l="1"/>
  <c r="K434" i="9"/>
  <c r="O434" i="9" s="1"/>
  <c r="D441" i="2" s="1"/>
  <c r="I435" i="9"/>
  <c r="H435" i="9"/>
  <c r="E442" i="2" s="1"/>
  <c r="G436" i="9"/>
  <c r="M435" i="9" l="1"/>
  <c r="L435" i="9"/>
  <c r="K435" i="9"/>
  <c r="O435" i="9" s="1"/>
  <c r="D442" i="2" s="1"/>
  <c r="H436" i="9"/>
  <c r="E443" i="2" s="1"/>
  <c r="I436" i="9"/>
  <c r="G437" i="9" l="1"/>
  <c r="M436" i="9"/>
  <c r="L436" i="9"/>
  <c r="K436" i="9"/>
  <c r="O436" i="9" s="1"/>
  <c r="D443" i="2" s="1"/>
  <c r="I437" i="9" l="1"/>
  <c r="H437" i="9"/>
  <c r="E444" i="2" s="1"/>
  <c r="G438" i="9"/>
  <c r="I438" i="9" l="1"/>
  <c r="H438" i="9"/>
  <c r="E445" i="2" s="1"/>
  <c r="L437" i="9"/>
  <c r="K437" i="9"/>
  <c r="O437" i="9" s="1"/>
  <c r="D444" i="2" s="1"/>
  <c r="M437" i="9"/>
  <c r="K438" i="9" l="1"/>
  <c r="O438" i="9" s="1"/>
  <c r="D445" i="2" s="1"/>
  <c r="M438" i="9"/>
  <c r="L438" i="9"/>
  <c r="G439" i="9"/>
  <c r="H439" i="9" l="1"/>
  <c r="E446" i="2" s="1"/>
  <c r="I439" i="9"/>
  <c r="G440" i="9"/>
  <c r="H440" i="9" l="1"/>
  <c r="E447" i="2" s="1"/>
  <c r="I440" i="9"/>
  <c r="K439" i="9"/>
  <c r="O439" i="9" s="1"/>
  <c r="D446" i="2" s="1"/>
  <c r="M439" i="9"/>
  <c r="L439" i="9"/>
  <c r="G441" i="9" l="1"/>
  <c r="K440" i="9"/>
  <c r="O440" i="9" s="1"/>
  <c r="D447" i="2" s="1"/>
  <c r="M440" i="9"/>
  <c r="L440" i="9"/>
  <c r="M441" i="9" l="1"/>
  <c r="H441" i="9"/>
  <c r="E448" i="2" s="1"/>
  <c r="G442" i="9"/>
  <c r="I441" i="9"/>
  <c r="K441" i="9" l="1"/>
  <c r="O441" i="9" s="1"/>
  <c r="D448" i="2" s="1"/>
  <c r="L441" i="9"/>
  <c r="I442" i="9"/>
  <c r="G443" i="9"/>
  <c r="H442" i="9"/>
  <c r="E449" i="2" s="1"/>
  <c r="M442" i="9" l="1"/>
  <c r="K442" i="9"/>
  <c r="O442" i="9" s="1"/>
  <c r="D449" i="2" s="1"/>
  <c r="L442" i="9"/>
  <c r="H443" i="9"/>
  <c r="E450" i="2" s="1"/>
  <c r="I443" i="9"/>
  <c r="G444" i="9"/>
  <c r="I444" i="9" l="1"/>
  <c r="H444" i="9"/>
  <c r="E451" i="2" s="1"/>
  <c r="M443" i="9"/>
  <c r="L443" i="9"/>
  <c r="K443" i="9"/>
  <c r="O443" i="9" s="1"/>
  <c r="D450" i="2" s="1"/>
  <c r="K444" i="9" l="1"/>
  <c r="O444" i="9" s="1"/>
  <c r="D451" i="2" s="1"/>
  <c r="M444" i="9"/>
  <c r="L444" i="9"/>
  <c r="G445" i="9"/>
  <c r="I445" i="9" l="1"/>
  <c r="H445" i="9"/>
  <c r="E452" i="2" s="1"/>
  <c r="G446" i="9"/>
  <c r="H446" i="9" l="1"/>
  <c r="E453" i="2" s="1"/>
  <c r="I446" i="9"/>
  <c r="K445" i="9"/>
  <c r="O445" i="9" s="1"/>
  <c r="D452" i="2" s="1"/>
  <c r="L445" i="9"/>
  <c r="M445" i="9"/>
  <c r="M446" i="9" l="1"/>
  <c r="L446" i="9"/>
  <c r="K446" i="9"/>
  <c r="O446" i="9" s="1"/>
  <c r="D453" i="2" s="1"/>
  <c r="G447" i="9"/>
  <c r="H447" i="9" l="1"/>
  <c r="E454" i="2" s="1"/>
  <c r="I447" i="9"/>
  <c r="G448" i="9"/>
  <c r="H448" i="9" l="1"/>
  <c r="E455" i="2" s="1"/>
  <c r="I448" i="9"/>
  <c r="M447" i="9"/>
  <c r="L447" i="9"/>
  <c r="K447" i="9"/>
  <c r="O447" i="9" s="1"/>
  <c r="D454" i="2" s="1"/>
  <c r="K448" i="9" l="1"/>
  <c r="O448" i="9" s="1"/>
  <c r="D455" i="2" s="1"/>
  <c r="M448" i="9"/>
  <c r="L448" i="9"/>
  <c r="G449" i="9"/>
  <c r="H449" i="9" l="1"/>
  <c r="E456" i="2" s="1"/>
  <c r="I449" i="9"/>
  <c r="G450" i="9"/>
  <c r="H450" i="9" l="1"/>
  <c r="E457" i="2" s="1"/>
  <c r="I450" i="9"/>
  <c r="M449" i="9"/>
  <c r="L449" i="9"/>
  <c r="K449" i="9"/>
  <c r="O449" i="9" s="1"/>
  <c r="D456" i="2" s="1"/>
  <c r="L450" i="9" l="1"/>
  <c r="K450" i="9"/>
  <c r="O450" i="9" s="1"/>
  <c r="D457" i="2" s="1"/>
  <c r="M450" i="9"/>
  <c r="G451" i="9"/>
  <c r="H451" i="9" l="1"/>
  <c r="E458" i="2" s="1"/>
  <c r="I451" i="9"/>
  <c r="G452" i="9"/>
  <c r="M451" i="9" l="1"/>
  <c r="K451" i="9"/>
  <c r="O451" i="9" s="1"/>
  <c r="D458" i="2" s="1"/>
  <c r="L451" i="9"/>
  <c r="H452" i="9"/>
  <c r="E459" i="2" s="1"/>
  <c r="I452" i="9"/>
  <c r="G453" i="9"/>
  <c r="I453" i="9" l="1"/>
  <c r="H453" i="9"/>
  <c r="K452" i="9"/>
  <c r="O452" i="9" s="1"/>
  <c r="D459" i="2" s="1"/>
  <c r="L452" i="9"/>
  <c r="M452" i="9"/>
  <c r="Q28" i="9" s="1"/>
  <c r="N3" i="9" l="1"/>
  <c r="N4" i="9"/>
  <c r="N5" i="9"/>
  <c r="N6" i="9"/>
  <c r="N14" i="9"/>
  <c r="N22" i="9"/>
  <c r="N30" i="9"/>
  <c r="N38" i="9"/>
  <c r="N46" i="9"/>
  <c r="N54" i="9"/>
  <c r="N62" i="9"/>
  <c r="N70" i="9"/>
  <c r="N78" i="9"/>
  <c r="N86" i="9"/>
  <c r="N94" i="9"/>
  <c r="N102" i="9"/>
  <c r="N110" i="9"/>
  <c r="N118" i="9"/>
  <c r="N126" i="9"/>
  <c r="N134" i="9"/>
  <c r="N142" i="9"/>
  <c r="N150" i="9"/>
  <c r="N158" i="9"/>
  <c r="N166" i="9"/>
  <c r="N174" i="9"/>
  <c r="N182" i="9"/>
  <c r="N190" i="9"/>
  <c r="N198" i="9"/>
  <c r="N206" i="9"/>
  <c r="N214" i="9"/>
  <c r="N222" i="9"/>
  <c r="N230" i="9"/>
  <c r="N238" i="9"/>
  <c r="N246" i="9"/>
  <c r="N254" i="9"/>
  <c r="N262" i="9"/>
  <c r="N270" i="9"/>
  <c r="N278" i="9"/>
  <c r="N286" i="9"/>
  <c r="N294" i="9"/>
  <c r="N302" i="9"/>
  <c r="N310" i="9"/>
  <c r="N318" i="9"/>
  <c r="N326" i="9"/>
  <c r="N334" i="9"/>
  <c r="N342" i="9"/>
  <c r="N350" i="9"/>
  <c r="N358" i="9"/>
  <c r="N366" i="9"/>
  <c r="N374" i="9"/>
  <c r="N382" i="9"/>
  <c r="N390" i="9"/>
  <c r="N398" i="9"/>
  <c r="N406" i="9"/>
  <c r="N414" i="9"/>
  <c r="N422" i="9"/>
  <c r="N430" i="9"/>
  <c r="N438" i="9"/>
  <c r="N446" i="9"/>
  <c r="N44" i="9"/>
  <c r="N60" i="9"/>
  <c r="N76" i="9"/>
  <c r="N92" i="9"/>
  <c r="N108" i="9"/>
  <c r="N124" i="9"/>
  <c r="N148" i="9"/>
  <c r="N164" i="9"/>
  <c r="N180" i="9"/>
  <c r="N204" i="9"/>
  <c r="N220" i="9"/>
  <c r="N244" i="9"/>
  <c r="N260" i="9"/>
  <c r="N292" i="9"/>
  <c r="N324" i="9"/>
  <c r="N348" i="9"/>
  <c r="N388" i="9"/>
  <c r="N404" i="9"/>
  <c r="N428" i="9"/>
  <c r="N452" i="9"/>
  <c r="N13" i="9"/>
  <c r="N69" i="9"/>
  <c r="N117" i="9"/>
  <c r="N157" i="9"/>
  <c r="N205" i="9"/>
  <c r="N269" i="9"/>
  <c r="N325" i="9"/>
  <c r="N389" i="9"/>
  <c r="N7" i="9"/>
  <c r="N15" i="9"/>
  <c r="N23" i="9"/>
  <c r="N31" i="9"/>
  <c r="N39" i="9"/>
  <c r="N47" i="9"/>
  <c r="N55" i="9"/>
  <c r="N63" i="9"/>
  <c r="N71" i="9"/>
  <c r="N79" i="9"/>
  <c r="N87" i="9"/>
  <c r="N95" i="9"/>
  <c r="N103" i="9"/>
  <c r="N111" i="9"/>
  <c r="N119" i="9"/>
  <c r="N127" i="9"/>
  <c r="N135" i="9"/>
  <c r="N143" i="9"/>
  <c r="N151" i="9"/>
  <c r="N159" i="9"/>
  <c r="N167" i="9"/>
  <c r="N175" i="9"/>
  <c r="N183" i="9"/>
  <c r="N191" i="9"/>
  <c r="N199" i="9"/>
  <c r="N207" i="9"/>
  <c r="N215" i="9"/>
  <c r="N223" i="9"/>
  <c r="N231" i="9"/>
  <c r="N239" i="9"/>
  <c r="N247" i="9"/>
  <c r="N255" i="9"/>
  <c r="N263" i="9"/>
  <c r="N271" i="9"/>
  <c r="N279" i="9"/>
  <c r="N287" i="9"/>
  <c r="N295" i="9"/>
  <c r="N303" i="9"/>
  <c r="N311" i="9"/>
  <c r="N319" i="9"/>
  <c r="N327" i="9"/>
  <c r="N335" i="9"/>
  <c r="N343" i="9"/>
  <c r="N351" i="9"/>
  <c r="N359" i="9"/>
  <c r="N367" i="9"/>
  <c r="N375" i="9"/>
  <c r="N383" i="9"/>
  <c r="N391" i="9"/>
  <c r="N399" i="9"/>
  <c r="N407" i="9"/>
  <c r="N415" i="9"/>
  <c r="N423" i="9"/>
  <c r="N431" i="9"/>
  <c r="N439" i="9"/>
  <c r="N447" i="9"/>
  <c r="N52" i="9"/>
  <c r="N308" i="9"/>
  <c r="N436" i="9"/>
  <c r="N53" i="9"/>
  <c r="N237" i="9"/>
  <c r="N349" i="9"/>
  <c r="N445" i="9"/>
  <c r="N8" i="9"/>
  <c r="N16" i="9"/>
  <c r="N24" i="9"/>
  <c r="N32" i="9"/>
  <c r="N40" i="9"/>
  <c r="N48" i="9"/>
  <c r="N56" i="9"/>
  <c r="N64" i="9"/>
  <c r="N72" i="9"/>
  <c r="N80" i="9"/>
  <c r="N88" i="9"/>
  <c r="N96" i="9"/>
  <c r="N104" i="9"/>
  <c r="N112" i="9"/>
  <c r="N120" i="9"/>
  <c r="N128" i="9"/>
  <c r="N136" i="9"/>
  <c r="N144" i="9"/>
  <c r="N152" i="9"/>
  <c r="N160" i="9"/>
  <c r="N168" i="9"/>
  <c r="N176" i="9"/>
  <c r="N184" i="9"/>
  <c r="N192" i="9"/>
  <c r="N200" i="9"/>
  <c r="N208" i="9"/>
  <c r="N216" i="9"/>
  <c r="N224" i="9"/>
  <c r="N232" i="9"/>
  <c r="N240" i="9"/>
  <c r="N248" i="9"/>
  <c r="N256" i="9"/>
  <c r="N264" i="9"/>
  <c r="N272" i="9"/>
  <c r="N280" i="9"/>
  <c r="N288" i="9"/>
  <c r="N296" i="9"/>
  <c r="N304" i="9"/>
  <c r="N312" i="9"/>
  <c r="N320" i="9"/>
  <c r="N328" i="9"/>
  <c r="N336" i="9"/>
  <c r="N344" i="9"/>
  <c r="N352" i="9"/>
  <c r="N360" i="9"/>
  <c r="N368" i="9"/>
  <c r="N376" i="9"/>
  <c r="N384" i="9"/>
  <c r="N392" i="9"/>
  <c r="N400" i="9"/>
  <c r="N408" i="9"/>
  <c r="N416" i="9"/>
  <c r="N424" i="9"/>
  <c r="N432" i="9"/>
  <c r="N440" i="9"/>
  <c r="N448" i="9"/>
  <c r="N28" i="9"/>
  <c r="N380" i="9"/>
  <c r="N37" i="9"/>
  <c r="N77" i="9"/>
  <c r="N93" i="9"/>
  <c r="N125" i="9"/>
  <c r="N141" i="9"/>
  <c r="N173" i="9"/>
  <c r="N189" i="9"/>
  <c r="N221" i="9"/>
  <c r="N245" i="9"/>
  <c r="N285" i="9"/>
  <c r="N301" i="9"/>
  <c r="N333" i="9"/>
  <c r="N373" i="9"/>
  <c r="N405" i="9"/>
  <c r="N421" i="9"/>
  <c r="N453" i="9"/>
  <c r="N9" i="9"/>
  <c r="N17" i="9"/>
  <c r="N25" i="9"/>
  <c r="N33" i="9"/>
  <c r="N41" i="9"/>
  <c r="N49" i="9"/>
  <c r="N57" i="9"/>
  <c r="N65" i="9"/>
  <c r="N73" i="9"/>
  <c r="N81" i="9"/>
  <c r="N89" i="9"/>
  <c r="N97" i="9"/>
  <c r="N105" i="9"/>
  <c r="N113" i="9"/>
  <c r="N121" i="9"/>
  <c r="N129" i="9"/>
  <c r="N137" i="9"/>
  <c r="N145" i="9"/>
  <c r="N153" i="9"/>
  <c r="N161" i="9"/>
  <c r="N169" i="9"/>
  <c r="N177" i="9"/>
  <c r="N185" i="9"/>
  <c r="N193" i="9"/>
  <c r="N201" i="9"/>
  <c r="N209" i="9"/>
  <c r="N217" i="9"/>
  <c r="N225" i="9"/>
  <c r="N233" i="9"/>
  <c r="N241" i="9"/>
  <c r="N249" i="9"/>
  <c r="N257" i="9"/>
  <c r="N265" i="9"/>
  <c r="N273" i="9"/>
  <c r="N281" i="9"/>
  <c r="N289" i="9"/>
  <c r="N297" i="9"/>
  <c r="N305" i="9"/>
  <c r="N313" i="9"/>
  <c r="N321" i="9"/>
  <c r="N329" i="9"/>
  <c r="N337" i="9"/>
  <c r="N345" i="9"/>
  <c r="N353" i="9"/>
  <c r="N361" i="9"/>
  <c r="N369" i="9"/>
  <c r="N377" i="9"/>
  <c r="N385" i="9"/>
  <c r="N393" i="9"/>
  <c r="N401" i="9"/>
  <c r="N409" i="9"/>
  <c r="N417" i="9"/>
  <c r="N425" i="9"/>
  <c r="N433" i="9"/>
  <c r="N441" i="9"/>
  <c r="N449" i="9"/>
  <c r="N36" i="9"/>
  <c r="N212" i="9"/>
  <c r="N300" i="9"/>
  <c r="N364" i="9"/>
  <c r="N420" i="9"/>
  <c r="N45" i="9"/>
  <c r="N261" i="9"/>
  <c r="N357" i="9"/>
  <c r="N437" i="9"/>
  <c r="N10" i="9"/>
  <c r="N18" i="9"/>
  <c r="N26" i="9"/>
  <c r="N34" i="9"/>
  <c r="N42" i="9"/>
  <c r="N50" i="9"/>
  <c r="N58" i="9"/>
  <c r="N66" i="9"/>
  <c r="N74" i="9"/>
  <c r="N82" i="9"/>
  <c r="N90" i="9"/>
  <c r="N98" i="9"/>
  <c r="N106" i="9"/>
  <c r="N114" i="9"/>
  <c r="N122" i="9"/>
  <c r="N130" i="9"/>
  <c r="N138" i="9"/>
  <c r="N146" i="9"/>
  <c r="N154" i="9"/>
  <c r="N162" i="9"/>
  <c r="N170" i="9"/>
  <c r="N178" i="9"/>
  <c r="N186" i="9"/>
  <c r="N194" i="9"/>
  <c r="N202" i="9"/>
  <c r="N210" i="9"/>
  <c r="N218" i="9"/>
  <c r="N226" i="9"/>
  <c r="N234" i="9"/>
  <c r="N242" i="9"/>
  <c r="N250" i="9"/>
  <c r="N258" i="9"/>
  <c r="N266" i="9"/>
  <c r="N274" i="9"/>
  <c r="N282" i="9"/>
  <c r="N290" i="9"/>
  <c r="N298" i="9"/>
  <c r="N306" i="9"/>
  <c r="N314" i="9"/>
  <c r="N322" i="9"/>
  <c r="N330" i="9"/>
  <c r="N338" i="9"/>
  <c r="N346" i="9"/>
  <c r="N354" i="9"/>
  <c r="N362" i="9"/>
  <c r="N370" i="9"/>
  <c r="N378" i="9"/>
  <c r="N386" i="9"/>
  <c r="N394" i="9"/>
  <c r="N402" i="9"/>
  <c r="N410" i="9"/>
  <c r="N418" i="9"/>
  <c r="N426" i="9"/>
  <c r="N434" i="9"/>
  <c r="N442" i="9"/>
  <c r="N450" i="9"/>
  <c r="N20" i="9"/>
  <c r="N68" i="9"/>
  <c r="N84" i="9"/>
  <c r="N100" i="9"/>
  <c r="N116" i="9"/>
  <c r="N140" i="9"/>
  <c r="N156" i="9"/>
  <c r="N172" i="9"/>
  <c r="N196" i="9"/>
  <c r="N228" i="9"/>
  <c r="N252" i="9"/>
  <c r="N268" i="9"/>
  <c r="N284" i="9"/>
  <c r="N316" i="9"/>
  <c r="N340" i="9"/>
  <c r="N372" i="9"/>
  <c r="N396" i="9"/>
  <c r="N444" i="9"/>
  <c r="N21" i="9"/>
  <c r="N61" i="9"/>
  <c r="N109" i="9"/>
  <c r="N165" i="9"/>
  <c r="N213" i="9"/>
  <c r="N277" i="9"/>
  <c r="N317" i="9"/>
  <c r="N381" i="9"/>
  <c r="N429" i="9"/>
  <c r="N11" i="9"/>
  <c r="N19" i="9"/>
  <c r="N27" i="9"/>
  <c r="N35" i="9"/>
  <c r="N43" i="9"/>
  <c r="N51" i="9"/>
  <c r="N59" i="9"/>
  <c r="N67" i="9"/>
  <c r="N75" i="9"/>
  <c r="N83" i="9"/>
  <c r="N91" i="9"/>
  <c r="N99" i="9"/>
  <c r="N107" i="9"/>
  <c r="N115" i="9"/>
  <c r="N123" i="9"/>
  <c r="N131" i="9"/>
  <c r="N139" i="9"/>
  <c r="N147" i="9"/>
  <c r="N155" i="9"/>
  <c r="N163" i="9"/>
  <c r="N171" i="9"/>
  <c r="N179" i="9"/>
  <c r="N187" i="9"/>
  <c r="N195" i="9"/>
  <c r="N203" i="9"/>
  <c r="N211" i="9"/>
  <c r="N219" i="9"/>
  <c r="N227" i="9"/>
  <c r="N235" i="9"/>
  <c r="N243" i="9"/>
  <c r="N251" i="9"/>
  <c r="N259" i="9"/>
  <c r="N267" i="9"/>
  <c r="N275" i="9"/>
  <c r="N283" i="9"/>
  <c r="N291" i="9"/>
  <c r="N299" i="9"/>
  <c r="N307" i="9"/>
  <c r="N315" i="9"/>
  <c r="N323" i="9"/>
  <c r="N331" i="9"/>
  <c r="N339" i="9"/>
  <c r="N347" i="9"/>
  <c r="N355" i="9"/>
  <c r="N363" i="9"/>
  <c r="N371" i="9"/>
  <c r="N379" i="9"/>
  <c r="N387" i="9"/>
  <c r="N395" i="9"/>
  <c r="N403" i="9"/>
  <c r="N411" i="9"/>
  <c r="N419" i="9"/>
  <c r="N427" i="9"/>
  <c r="N435" i="9"/>
  <c r="N443" i="9"/>
  <c r="N451" i="9"/>
  <c r="N12" i="9"/>
  <c r="N132" i="9"/>
  <c r="N188" i="9"/>
  <c r="N236" i="9"/>
  <c r="N276" i="9"/>
  <c r="N332" i="9"/>
  <c r="N356" i="9"/>
  <c r="N412" i="9"/>
  <c r="N29" i="9"/>
  <c r="N85" i="9"/>
  <c r="N101" i="9"/>
  <c r="N133" i="9"/>
  <c r="N149" i="9"/>
  <c r="N181" i="9"/>
  <c r="N197" i="9"/>
  <c r="N229" i="9"/>
  <c r="N253" i="9"/>
  <c r="N293" i="9"/>
  <c r="N309" i="9"/>
  <c r="N341" i="9"/>
  <c r="N365" i="9"/>
  <c r="N397" i="9"/>
  <c r="N413" i="9"/>
  <c r="E460" i="2"/>
  <c r="M453" i="9"/>
  <c r="K453" i="9"/>
  <c r="O453" i="9" s="1"/>
  <c r="D460" i="2" s="1"/>
  <c r="L453" i="9"/>
  <c r="X2" i="9" l="1"/>
</calcChain>
</file>

<file path=xl/sharedStrings.xml><?xml version="1.0" encoding="utf-8"?>
<sst xmlns="http://schemas.openxmlformats.org/spreadsheetml/2006/main" count="236" uniqueCount="104">
  <si>
    <t>DASHBOARD</t>
  </si>
  <si>
    <t>PRINT FORM</t>
  </si>
  <si>
    <t>Line Items</t>
  </si>
  <si>
    <t>INPUTS</t>
  </si>
  <si>
    <t>Valid</t>
  </si>
  <si>
    <t>0</t>
  </si>
  <si>
    <t>Item</t>
  </si>
  <si>
    <t>Level</t>
  </si>
  <si>
    <t>Lvl</t>
  </si>
  <si>
    <t>Totals</t>
  </si>
  <si>
    <t>Shift</t>
  </si>
  <si>
    <t>Tot</t>
  </si>
  <si>
    <t>Shft</t>
  </si>
  <si>
    <t>Prn</t>
  </si>
  <si>
    <t>Printable Name</t>
  </si>
  <si>
    <t>List Of Exemptions</t>
  </si>
  <si>
    <t>CASH FLOW STATEMENT TEMPLATE</t>
  </si>
  <si>
    <t>OPERATIONS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</si>
  <si>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</si>
  <si>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</si>
  <si>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</si>
  <si>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</si>
  <si>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</si>
  <si>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</si>
  <si>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</si>
  <si>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</si>
  <si>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</si>
  <si>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</si>
  <si>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</si>
  <si>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</si>
  <si>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Total</t>
  </si>
  <si>
    <t>Net Sales Revenue</t>
  </si>
  <si>
    <t>Payments to Suppliers</t>
  </si>
  <si>
    <t>Wages and Salaries</t>
  </si>
  <si>
    <t>Income Taxes</t>
  </si>
  <si>
    <t>INVESTMENTS</t>
  </si>
  <si>
    <t>Net Cash From Operations:</t>
  </si>
  <si>
    <t>Total Operating Payments:</t>
  </si>
  <si>
    <t>Operating Payments</t>
  </si>
  <si>
    <t>Proceeds From Investing Activities</t>
  </si>
  <si>
    <t>Payments For Investing Activities</t>
  </si>
  <si>
    <t>Sale of Property, Plant and Equipment</t>
  </si>
  <si>
    <t>Loan Collection</t>
  </si>
  <si>
    <t>Sale and Maturity of Securities</t>
  </si>
  <si>
    <t>Purchase of Property, Plant and Equipment</t>
  </si>
  <si>
    <t>Purchase of Securities</t>
  </si>
  <si>
    <t>Other Investment Proceeds</t>
  </si>
  <si>
    <t>Marketing Expenses</t>
  </si>
  <si>
    <t>General and Administrative Expenses</t>
  </si>
  <si>
    <t>Lending</t>
  </si>
  <si>
    <t>Other Investment Payments</t>
  </si>
  <si>
    <t>Net Cash from Investing Activities:</t>
  </si>
  <si>
    <t>Proceeds From Financing Activities</t>
  </si>
  <si>
    <t>Payments For Financing Activities</t>
  </si>
  <si>
    <t>Net Cash from Financing Activities:</t>
  </si>
  <si>
    <t>Cash Flow Statement</t>
  </si>
  <si>
    <t>Issuance of Debt</t>
  </si>
  <si>
    <t>Dividends Received from Affiliates</t>
  </si>
  <si>
    <t>Acquiring Interest in Affiliates</t>
  </si>
  <si>
    <t>Debt Repayment</t>
  </si>
  <si>
    <t>Issuance of Equity</t>
  </si>
  <si>
    <t>Repurchase of Equity</t>
  </si>
  <si>
    <t>Dividends and Distributions</t>
  </si>
  <si>
    <t>Other Financing Proceeds</t>
  </si>
  <si>
    <t>Other Financing Payments</t>
  </si>
  <si>
    <t>Interest Paid</t>
  </si>
  <si>
    <t>Net Cash Flow:</t>
  </si>
  <si>
    <t>Cash Beginning Balance</t>
  </si>
  <si>
    <t>Cash End Balance</t>
  </si>
  <si>
    <t>FINANCING</t>
  </si>
  <si>
    <t>Operating</t>
  </si>
  <si>
    <t>Investing</t>
  </si>
  <si>
    <t>Financing</t>
  </si>
  <si>
    <t>Net Cash</t>
  </si>
  <si>
    <t>Activity</t>
  </si>
  <si>
    <t>Total Investment Payments:</t>
  </si>
  <si>
    <t>Total Financing Proceeds:</t>
  </si>
  <si>
    <t>Total Financing Payments:</t>
  </si>
  <si>
    <t>Total Operating Proceeds:</t>
  </si>
  <si>
    <t>Operating Proceeds</t>
  </si>
  <si>
    <t>Other Operating Proceeds</t>
  </si>
  <si>
    <t>Total Investment Proceeds:</t>
  </si>
  <si>
    <t>Operations</t>
  </si>
  <si>
    <t>CF</t>
  </si>
  <si>
    <t>Sign</t>
  </si>
  <si>
    <t>Investment</t>
  </si>
  <si>
    <t>Amount</t>
  </si>
  <si>
    <t>Number of printable rows</t>
  </si>
  <si>
    <t>MENU</t>
  </si>
  <si>
    <t>Row</t>
  </si>
  <si>
    <t>FinancingInput</t>
  </si>
  <si>
    <t>Warning! Formulas are changing after 150 and 300 rows!</t>
  </si>
  <si>
    <t>TERMS OF USE</t>
  </si>
  <si>
    <t>END USER LICENSE AGREEMENT</t>
  </si>
  <si>
    <r>
      <t xml:space="preserve">This End-User License Agreement is a legal agreement between you and </t>
    </r>
    <r>
      <rPr>
        <b/>
        <sz val="11"/>
        <color theme="1"/>
        <rFont val="Arial"/>
        <family val="2"/>
        <charset val="162"/>
        <scheme val="minor"/>
      </rPr>
      <t/>
    </r>
    <r>
      <rPr>
        <sz val="11"/>
        <color theme="1"/>
        <rFont val="Arial"/>
        <family val="2"/>
        <scheme val="minor"/>
      </rPr>
      <t xml:space="preserve"> that covers all Microsoft Excel templates, spreadsheets or software built by </t>
    </r>
    <r>
      <rPr>
        <b/>
        <sz val="11"/>
        <color theme="1"/>
        <rFont val="Arial"/>
        <family val="2"/>
        <charset val="162"/>
        <scheme val="minor"/>
      </rPr>
      <t/>
    </r>
    <r>
      <rPr>
        <sz val="11"/>
        <color theme="1"/>
        <rFont val="Arial"/>
        <family val="2"/>
        <scheme val="minor"/>
      </rPr>
      <t>.</t>
    </r>
  </si>
  <si>
    <t>By downloading, copying, accessing or otherwise using any of these templates, you agree to abide by the following terms:</t>
  </si>
  <si>
    <r>
      <t xml:space="preserve">*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scheme val="minor"/>
      </rPr>
      <t xml:space="preserve"> sell, resell, license, rent, lease, lend or otherwise transfer for value without written permission of 
* Unless you've purchased the proper license rights,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scheme val="minor"/>
      </rPr>
      <t xml:space="preserve"> remove or alter any  logo, trademark, copyright, disclaimer, brand, terms of use, attribution, or other proprietary notices or marks within the template.
*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scheme val="minor"/>
      </rPr>
      <t xml:space="preserve"> distribute, publish to an online gallery, host on a website, or place on any server in a way that makes it available to the general public.</t>
    </r>
  </si>
  <si>
    <t>RESERVATION OF RIGHTS</t>
  </si>
  <si>
    <r>
      <t xml:space="preserve">All title and copyrights in and to the Template, and any copies of the Template, are </t>
    </r>
    <r>
      <rPr>
        <b/>
        <u/>
        <sz val="11"/>
        <color theme="1"/>
        <rFont val="Arial"/>
        <family val="2"/>
        <charset val="162"/>
        <scheme val="minor"/>
      </rPr>
      <t>owned by </t>
    </r>
    <r>
      <rPr>
        <sz val="11"/>
        <color theme="1"/>
        <rFont val="Arial"/>
        <family val="2"/>
        <scheme val="minor"/>
      </rPr>
      <t xml:space="preserve">. All rights not expressly granted are reserved by . 
</t>
    </r>
    <r>
      <rPr>
        <u/>
        <sz val="11"/>
        <color theme="1"/>
        <rFont val="Arial"/>
        <family val="2"/>
        <charset val="162"/>
        <scheme val="minor"/>
      </rPr>
      <t>Use of any Template for any purpose other than expressly permitted in this EULA is prohibited, and may result in severe civil and criminal penalties.</t>
    </r>
  </si>
  <si>
    <t>CONTACT</t>
  </si>
  <si>
    <r>
      <t xml:space="preserve">For more information and specific permissions for your case, please contact us at: </t>
    </r>
    <r>
      <rPr>
        <i/>
        <sz val="11"/>
        <color theme="1"/>
        <rFont val="Arial"/>
        <family val="2"/>
        <charset val="162"/>
        <scheme val="minor"/>
      </rPr>
      <t/>
    </r>
  </si>
  <si>
    <t>Count:</t>
  </si>
  <si>
    <t>&lt;-CF columns are used for conditional formatting</t>
  </si>
  <si>
    <t>Offset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</si>
</sst>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164" formatCode="_(* #,##0.00_);_(* \(#,##0.00\);_(* &quot;-&quot;??_);_(@_)"/>
    <numFmt numFmtId="165" formatCode="_(* #,##0_);_(* \(#,##0\);_(* &quot;-&quot;??_);_(@_)"/>
    <numFmt numFmtId="166" formatCode="_(* #,##0_);_(* \(#,##0\);_(* &quot; - &quot;??_);_(@_)"/>
    <numFmt numFmtId="167" formatCode="General;General;"/>
  </numFmts>
  <fonts count="53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charset val="204"/>
      <scheme val="minor"/>
    </font>
    <font>
      <sz val="11"/>
      <color theme="1"/>
      <name val="Arial"/>
      <family val="2"/>
      <charset val="204"/>
      <scheme val="minor"/>
    </font>
    <font>
      <sz val="11"/>
      <color theme="1"/>
      <name val="Arial"/>
      <family val="2"/>
      <charset val="204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scheme val="minor"/>
    </font>
    <font>
      <b/>
      <sz val="16"/>
      <color theme="1"/>
      <name val="Arial"/>
      <family val="2"/>
      <charset val="162"/>
      <scheme val="minor"/>
    </font>
    <font>
      <b/>
      <sz val="16"/>
      <color theme="0"/>
      <name val="Arial"/>
      <family val="2"/>
      <charset val="162"/>
      <scheme val="minor"/>
    </font>
    <font>
      <i/>
      <sz val="10"/>
      <color theme="0" tint="-4.9989318521683403E-2"/>
      <name val="Arial"/>
      <family val="2"/>
      <charset val="162"/>
      <scheme val="minor"/>
    </font>
    <font>
      <u/>
      <sz val="10"/>
      <color indexed="12"/>
      <name val="Arial"/>
      <family val="2"/>
    </font>
    <font>
      <u/>
      <sz val="11"/>
      <color theme="0"/>
      <name val="Arial"/>
      <family val="2"/>
      <charset val="162"/>
      <scheme val="minor"/>
    </font>
    <font>
      <b/>
      <sz val="11"/>
      <color theme="0"/>
      <name val="Arial"/>
      <family val="2"/>
      <charset val="204"/>
      <scheme val="minor"/>
    </font>
    <font>
      <sz val="11"/>
      <color theme="0"/>
      <name val="Arial"/>
      <family val="2"/>
      <scheme val="minor"/>
    </font>
    <font>
      <sz val="14"/>
      <color theme="0"/>
      <name val="Arial"/>
      <family val="2"/>
      <scheme val="minor"/>
    </font>
    <font>
      <b/>
      <sz val="12"/>
      <color theme="0"/>
      <name val="Arial"/>
      <family val="2"/>
      <charset val="204"/>
      <scheme val="minor"/>
    </font>
    <font>
      <sz val="14"/>
      <color theme="3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1"/>
      <color theme="0"/>
      <name val="Arial"/>
      <family val="2"/>
      <scheme val="minor"/>
    </font>
    <font>
      <sz val="11"/>
      <name val="Arial"/>
      <family val="2"/>
      <scheme val="minor"/>
    </font>
    <font>
      <sz val="11"/>
      <color rgb="FF1F4E78"/>
      <name val="Arial"/>
      <family val="2"/>
      <charset val="204"/>
    </font>
    <font>
      <b/>
      <sz val="11"/>
      <color theme="1"/>
      <name val="Arial"/>
      <family val="2"/>
      <charset val="204"/>
      <scheme val="minor"/>
    </font>
    <font>
      <sz val="14"/>
      <name val="Arial"/>
      <family val="2"/>
      <scheme val="minor"/>
    </font>
    <font>
      <sz val="11"/>
      <name val="Arial"/>
      <family val="2"/>
      <charset val="204"/>
      <scheme val="minor"/>
    </font>
    <font>
      <b/>
      <sz val="11"/>
      <name val="Arial"/>
      <family val="2"/>
      <charset val="204"/>
      <scheme val="minor"/>
    </font>
    <font>
      <b/>
      <sz val="11"/>
      <name val="Arial"/>
      <family val="2"/>
      <scheme val="minor"/>
    </font>
    <font>
      <b/>
      <sz val="14"/>
      <color rgb="FF1F4E78"/>
      <name val="Arial"/>
      <family val="2"/>
      <charset val="204"/>
      <scheme val="minor"/>
    </font>
    <font>
      <b/>
      <sz val="11"/>
      <color theme="9" tint="-0.499984740745262"/>
      <name val="Arial"/>
      <family val="2"/>
      <scheme val="minor"/>
    </font>
    <font>
      <b/>
      <sz val="12"/>
      <color theme="1"/>
      <name val="Arial"/>
      <family val="2"/>
      <scheme val="minor"/>
    </font>
    <font>
      <b/>
      <sz val="12"/>
      <color theme="0"/>
      <name val="Arial"/>
      <family val="2"/>
      <scheme val="minor"/>
    </font>
    <font>
      <b/>
      <sz val="11"/>
      <color theme="4" tint="-0.499984740745262"/>
      <name val="Arial"/>
      <family val="2"/>
      <scheme val="minor"/>
    </font>
    <font>
      <b/>
      <sz val="12"/>
      <name val="Arial"/>
      <family val="2"/>
      <scheme val="minor"/>
    </font>
    <font>
      <sz val="10"/>
      <color rgb="FF2E86AB"/>
      <name val="Arial"/>
      <family val="2"/>
      <scheme val="minor"/>
    </font>
    <font>
      <b/>
      <sz val="11"/>
      <color theme="1"/>
      <name val="Arial"/>
      <family val="2"/>
      <charset val="162"/>
      <scheme val="minor"/>
    </font>
    <font>
      <sz val="13"/>
      <color theme="1"/>
      <name val="Arial"/>
      <family val="2"/>
      <charset val="162"/>
      <scheme val="minor"/>
    </font>
    <font>
      <sz val="13"/>
      <color rgb="FFFFFFFF"/>
      <name val="Arial"/>
      <family val="2"/>
      <charset val="162"/>
      <scheme val="minor"/>
    </font>
    <font>
      <sz val="13"/>
      <color theme="0" tint="-4.9989318521683403E-2"/>
      <name val="Arial"/>
      <family val="2"/>
      <charset val="162"/>
      <scheme val="minor"/>
    </font>
    <font>
      <b/>
      <i/>
      <sz val="16"/>
      <color theme="0" tint="-4.9989318521683403E-2"/>
      <name val="Arial"/>
      <family val="2"/>
      <charset val="162"/>
      <scheme val="minor"/>
    </font>
    <font>
      <sz val="10"/>
      <name val="Arial"/>
      <family val="2"/>
      <charset val="162"/>
    </font>
    <font>
      <sz val="11"/>
      <name val="Arial"/>
      <family val="2"/>
      <charset val="162"/>
      <scheme val="minor"/>
    </font>
    <font>
      <b/>
      <u/>
      <sz val="11"/>
      <name val="Arial"/>
      <family val="2"/>
      <charset val="162"/>
      <scheme val="minor"/>
    </font>
    <font>
      <b/>
      <sz val="11"/>
      <name val="Arial"/>
      <family val="2"/>
      <charset val="162"/>
      <scheme val="minor"/>
    </font>
    <font>
      <b/>
      <u/>
      <sz val="11"/>
      <color theme="1"/>
      <name val="Arial"/>
      <family val="2"/>
      <charset val="162"/>
      <scheme val="minor"/>
    </font>
    <font>
      <u/>
      <sz val="11"/>
      <color theme="1"/>
      <name val="Arial"/>
      <family val="2"/>
      <charset val="162"/>
      <scheme val="minor"/>
    </font>
    <font>
      <i/>
      <sz val="11"/>
      <color theme="1"/>
      <name val="Arial"/>
      <family val="2"/>
      <charset val="162"/>
      <scheme val="minor"/>
    </font>
    <font>
      <b/>
      <sz val="13"/>
      <color theme="1"/>
      <name val="Arial"/>
      <family val="2"/>
      <charset val="162"/>
      <scheme val="minor"/>
    </font>
    <font>
      <b/>
      <sz val="16"/>
      <color theme="1"/>
      <name val="Arial"/>
      <family val="2"/>
      <scheme val="minor"/>
    </font>
    <font>
      <b/>
      <sz val="16"/>
      <color theme="0"/>
      <name val="Arial"/>
      <family val="2"/>
      <scheme val="minor"/>
    </font>
    <font>
      <b/>
      <i/>
      <sz val="16"/>
      <color theme="0" tint="-4.9989318521683403E-2"/>
      <name val="Arial"/>
      <family val="2"/>
      <scheme val="minor"/>
    </font>
    <font>
      <b/>
      <sz val="13"/>
      <name val="Arial"/>
      <family val="2"/>
      <scheme val="minor"/>
    </font>
    <font>
      <sz val="13"/>
      <name val="Arial"/>
      <family val="2"/>
      <scheme val="minor"/>
    </font>
    <font>
      <b/>
      <sz val="18"/>
      <color theme="3"/>
      <name val="Arial"/>
      <family val="2"/>
      <charset val="204"/>
      <scheme val="minor"/>
    </font>
    <font>
      <sz val="13"/>
      <color rgb="FF2E86AB"/>
      <name val="Arial"/>
      <family val="2"/>
      <scheme val="minor"/>
    </font>
  </fonts>
  <fills count="2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D9E2E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9E2EC"/>
        <bgColor indexed="64"/>
      </patternFill>
    </fill>
    <fill>
      <patternFill patternType="solid">
        <fgColor rgb="FF1F4E78"/>
        <bgColor theme="1"/>
      </patternFill>
    </fill>
    <fill>
      <patternFill patternType="solid">
        <fgColor rgb="FF70AD47"/>
        <bgColor theme="8"/>
      </patternFill>
    </fill>
    <fill>
      <patternFill patternType="solid">
        <fgColor rgb="FFD9E9F2"/>
        <bgColor indexed="64"/>
      </patternFill>
    </fill>
    <fill>
      <patternFill patternType="solid">
        <fgColor rgb="FFE2EFD9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FFF3CC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8D7D7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2E86AB"/>
        <bgColor indexed="64"/>
      </patternFill>
    </fill>
    <fill>
      <patternFill patternType="solid">
        <fgColor rgb="FFFFC000"/>
        <bgColor indexed="64"/>
      </patternFill>
    </fill>
  </fills>
  <borders count="7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theme="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theme="5"/>
      </top>
      <bottom style="thin">
        <color theme="5"/>
      </bottom>
      <diagonal/>
    </border>
    <border>
      <left style="thin">
        <color theme="3"/>
      </left>
      <right/>
      <top/>
      <bottom/>
      <diagonal/>
    </border>
    <border>
      <left style="thin">
        <color theme="3"/>
      </left>
      <right/>
      <top/>
      <bottom style="thin">
        <color theme="3"/>
      </bottom>
      <diagonal/>
    </border>
    <border>
      <left/>
      <right style="thin">
        <color theme="3"/>
      </right>
      <top/>
      <bottom style="thin">
        <color theme="3"/>
      </bottom>
      <diagonal/>
    </border>
    <border>
      <left/>
      <right/>
      <top/>
      <bottom style="thin">
        <color theme="3"/>
      </bottom>
      <diagonal/>
    </border>
    <border>
      <left style="thin">
        <color theme="3"/>
      </left>
      <right/>
      <top style="thin">
        <color theme="3"/>
      </top>
      <bottom style="thin">
        <color theme="3"/>
      </bottom>
      <diagonal/>
    </border>
    <border>
      <left/>
      <right/>
      <top style="thin">
        <color theme="3"/>
      </top>
      <bottom style="thin">
        <color theme="3"/>
      </bottom>
      <diagonal/>
    </border>
    <border>
      <left/>
      <right style="thin">
        <color theme="3"/>
      </right>
      <top style="thin">
        <color theme="3"/>
      </top>
      <bottom style="thin">
        <color theme="3"/>
      </bottom>
      <diagonal/>
    </border>
    <border>
      <left style="thin">
        <color theme="3"/>
      </left>
      <right/>
      <top style="thin">
        <color theme="5"/>
      </top>
      <bottom style="thin">
        <color theme="5"/>
      </bottom>
      <diagonal/>
    </border>
    <border>
      <left style="thin">
        <color theme="3"/>
      </left>
      <right/>
      <top style="thin">
        <color theme="3"/>
      </top>
      <bottom style="double">
        <color theme="0"/>
      </bottom>
      <diagonal/>
    </border>
    <border>
      <left/>
      <right/>
      <top style="thin">
        <color theme="3"/>
      </top>
      <bottom style="double">
        <color theme="0"/>
      </bottom>
      <diagonal/>
    </border>
    <border>
      <left style="thin">
        <color theme="3"/>
      </left>
      <right/>
      <top style="thin">
        <color theme="0"/>
      </top>
      <bottom/>
      <diagonal/>
    </border>
    <border>
      <left style="thin">
        <color theme="0"/>
      </left>
      <right style="thin">
        <color theme="3"/>
      </right>
      <top style="thin">
        <color theme="0"/>
      </top>
      <bottom/>
      <diagonal/>
    </border>
    <border>
      <left style="thin">
        <color theme="3"/>
      </left>
      <right/>
      <top style="thin">
        <color theme="0"/>
      </top>
      <bottom style="thin">
        <color theme="3"/>
      </bottom>
      <diagonal/>
    </border>
    <border>
      <left/>
      <right/>
      <top style="thin">
        <color theme="0"/>
      </top>
      <bottom style="thin">
        <color theme="3"/>
      </bottom>
      <diagonal/>
    </border>
    <border>
      <left style="thin">
        <color theme="0"/>
      </left>
      <right style="thin">
        <color theme="3"/>
      </right>
      <top style="thin">
        <color theme="0"/>
      </top>
      <bottom style="thin">
        <color theme="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8"/>
      </left>
      <right style="thin">
        <color theme="8"/>
      </right>
      <top style="thin">
        <color theme="8"/>
      </top>
      <bottom style="thin">
        <color theme="8"/>
      </bottom>
      <diagonal/>
    </border>
    <border>
      <left style="thin">
        <color theme="9"/>
      </left>
      <right style="thin">
        <color theme="3"/>
      </right>
      <top/>
      <bottom style="thin">
        <color theme="3"/>
      </bottom>
      <diagonal/>
    </border>
    <border>
      <left style="thin">
        <color theme="4"/>
      </left>
      <right style="thin">
        <color theme="3"/>
      </right>
      <top/>
      <bottom style="thin">
        <color theme="3"/>
      </bottom>
      <diagonal/>
    </border>
    <border>
      <left style="thin">
        <color theme="3"/>
      </left>
      <right/>
      <top/>
      <bottom style="thin">
        <color theme="4"/>
      </bottom>
      <diagonal/>
    </border>
    <border>
      <left/>
      <right/>
      <top/>
      <bottom style="thin">
        <color theme="4"/>
      </bottom>
      <diagonal/>
    </border>
    <border>
      <left style="thin">
        <color theme="4"/>
      </left>
      <right style="thin">
        <color theme="3"/>
      </right>
      <top/>
      <bottom style="thin">
        <color theme="4"/>
      </bottom>
      <diagonal/>
    </border>
    <border>
      <left style="thin">
        <color theme="5"/>
      </left>
      <right style="thin">
        <color theme="3"/>
      </right>
      <top/>
      <bottom style="thin">
        <color theme="3"/>
      </bottom>
      <diagonal/>
    </border>
    <border>
      <left style="thin">
        <color theme="3" tint="0.79998168889431442"/>
      </left>
      <right style="thin">
        <color theme="3"/>
      </right>
      <top style="thin">
        <color theme="3"/>
      </top>
      <bottom style="double">
        <color theme="0"/>
      </bottom>
      <diagonal/>
    </border>
    <border>
      <left style="thin">
        <color theme="3"/>
      </left>
      <right/>
      <top style="thin">
        <color theme="9"/>
      </top>
      <bottom style="thin">
        <color theme="3"/>
      </bottom>
      <diagonal/>
    </border>
    <border>
      <left/>
      <right/>
      <top style="thin">
        <color theme="9"/>
      </top>
      <bottom style="thin">
        <color theme="3"/>
      </bottom>
      <diagonal/>
    </border>
    <border>
      <left style="thin">
        <color theme="3"/>
      </left>
      <right style="thin">
        <color theme="3"/>
      </right>
      <top style="thin">
        <color theme="3"/>
      </top>
      <bottom style="thin">
        <color theme="3"/>
      </bottom>
      <diagonal/>
    </border>
    <border>
      <left style="thin">
        <color theme="3"/>
      </left>
      <right style="thin">
        <color theme="3"/>
      </right>
      <top style="thin">
        <color theme="9"/>
      </top>
      <bottom style="thin">
        <color theme="3"/>
      </bottom>
      <diagonal/>
    </border>
    <border>
      <left style="thin">
        <color theme="3"/>
      </left>
      <right/>
      <top style="thin">
        <color theme="3"/>
      </top>
      <bottom style="thin">
        <color theme="9"/>
      </bottom>
      <diagonal/>
    </border>
    <border>
      <left/>
      <right/>
      <top style="thin">
        <color theme="3"/>
      </top>
      <bottom style="thin">
        <color theme="9"/>
      </bottom>
      <diagonal/>
    </border>
    <border>
      <left style="thin">
        <color theme="3"/>
      </left>
      <right/>
      <top style="thin">
        <color theme="9"/>
      </top>
      <bottom style="thin">
        <color theme="9"/>
      </bottom>
      <diagonal/>
    </border>
    <border>
      <left/>
      <right/>
      <top style="thin">
        <color theme="9"/>
      </top>
      <bottom style="thin">
        <color theme="9"/>
      </bottom>
      <diagonal/>
    </border>
    <border>
      <left style="thin">
        <color theme="3"/>
      </left>
      <right style="thin">
        <color theme="3"/>
      </right>
      <top style="thin">
        <color theme="3"/>
      </top>
      <bottom style="thin">
        <color theme="9"/>
      </bottom>
      <diagonal/>
    </border>
    <border>
      <left style="thin">
        <color theme="3"/>
      </left>
      <right style="thin">
        <color theme="3"/>
      </right>
      <top style="thin">
        <color theme="9"/>
      </top>
      <bottom style="thin">
        <color theme="9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 style="thin">
        <color theme="3"/>
      </left>
      <right/>
      <top style="thin">
        <color theme="4"/>
      </top>
      <bottom style="thin">
        <color theme="4"/>
      </bottom>
      <diagonal/>
    </border>
    <border>
      <left style="thin">
        <color theme="3"/>
      </left>
      <right style="thin">
        <color theme="3"/>
      </right>
      <top style="thin">
        <color theme="4"/>
      </top>
      <bottom style="thin">
        <color theme="4"/>
      </bottom>
      <diagonal/>
    </border>
    <border>
      <left style="thin">
        <color theme="3"/>
      </left>
      <right style="thin">
        <color theme="3"/>
      </right>
      <top style="thin">
        <color theme="4"/>
      </top>
      <bottom style="thin">
        <color theme="3"/>
      </bottom>
      <diagonal/>
    </border>
    <border>
      <left style="thin">
        <color theme="3"/>
      </left>
      <right style="thin">
        <color theme="3"/>
      </right>
      <top style="thin">
        <color theme="3"/>
      </top>
      <bottom style="thin">
        <color theme="4"/>
      </bottom>
      <diagonal/>
    </border>
    <border>
      <left style="thin">
        <color theme="3"/>
      </left>
      <right style="thin">
        <color theme="3"/>
      </right>
      <top style="thin">
        <color theme="3"/>
      </top>
      <bottom style="thin">
        <color theme="5"/>
      </bottom>
      <diagonal/>
    </border>
    <border>
      <left style="thin">
        <color theme="3"/>
      </left>
      <right style="thin">
        <color theme="3"/>
      </right>
      <top style="thin">
        <color theme="5"/>
      </top>
      <bottom style="thin">
        <color theme="5"/>
      </bottom>
      <diagonal/>
    </border>
    <border>
      <left style="thin">
        <color theme="3"/>
      </left>
      <right style="thin">
        <color theme="3"/>
      </right>
      <top style="thin">
        <color theme="5"/>
      </top>
      <bottom style="thin">
        <color theme="3"/>
      </bottom>
      <diagonal/>
    </border>
    <border>
      <left style="thin">
        <color theme="5"/>
      </left>
      <right style="thin">
        <color theme="3"/>
      </right>
      <top/>
      <bottom/>
      <diagonal/>
    </border>
    <border>
      <left style="thin">
        <color theme="3"/>
      </left>
      <right/>
      <top style="thin">
        <color theme="3"/>
      </top>
      <bottom style="thin">
        <color theme="5"/>
      </bottom>
      <diagonal/>
    </border>
    <border>
      <left/>
      <right/>
      <top style="thin">
        <color theme="3"/>
      </top>
      <bottom style="thin">
        <color theme="5"/>
      </bottom>
      <diagonal/>
    </border>
    <border>
      <left style="thin">
        <color theme="3"/>
      </left>
      <right/>
      <top style="thin">
        <color theme="5"/>
      </top>
      <bottom style="thin">
        <color theme="3"/>
      </bottom>
      <diagonal/>
    </border>
    <border>
      <left/>
      <right/>
      <top style="thin">
        <color theme="5"/>
      </top>
      <bottom style="thin">
        <color theme="3"/>
      </bottom>
      <diagonal/>
    </border>
    <border>
      <left style="thin">
        <color theme="3"/>
      </left>
      <right/>
      <top style="thin">
        <color theme="3"/>
      </top>
      <bottom style="thin">
        <color theme="4"/>
      </bottom>
      <diagonal/>
    </border>
    <border>
      <left/>
      <right/>
      <top style="thin">
        <color theme="3"/>
      </top>
      <bottom style="thin">
        <color theme="4"/>
      </bottom>
      <diagonal/>
    </border>
    <border>
      <left style="thin">
        <color theme="3"/>
      </left>
      <right/>
      <top style="thin">
        <color theme="4"/>
      </top>
      <bottom style="thin">
        <color theme="3"/>
      </bottom>
      <diagonal/>
    </border>
    <border>
      <left/>
      <right/>
      <top style="thin">
        <color theme="4"/>
      </top>
      <bottom style="thin">
        <color theme="3"/>
      </bottom>
      <diagonal/>
    </border>
  </borders>
  <cellStyleXfs count="6">
    <xf numFmtId="0" fontId="0" fillId="0" borderId="0"/>
    <xf numFmtId="0" fontId="5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38" fillId="0" borderId="0"/>
    <xf numFmtId="0" fontId="1" fillId="0" borderId="0"/>
  </cellStyleXfs>
  <cellXfs count="286">
    <xf numFmtId="0" fontId="0" fillId="0" borderId="0" xfId="0"/>
    <xf numFmtId="0" fontId="6" fillId="2" borderId="0" xfId="0" applyFont="1" applyFill="1" applyAlignment="1">
      <alignment vertical="center"/>
    </xf>
    <xf numFmtId="49" fontId="6" fillId="2" borderId="0" xfId="0" applyNumberFormat="1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vertical="center"/>
    </xf>
    <xf numFmtId="0" fontId="8" fillId="2" borderId="0" xfId="0" applyFont="1" applyFill="1" applyAlignment="1">
      <alignment horizontal="center" vertical="center"/>
    </xf>
    <xf numFmtId="0" fontId="5" fillId="2" borderId="0" xfId="1" applyFont="1" applyFill="1" applyAlignment="1">
      <alignment vertical="center"/>
    </xf>
    <xf numFmtId="0" fontId="6" fillId="2" borderId="0" xfId="0" applyFont="1" applyFill="1"/>
    <xf numFmtId="0" fontId="5" fillId="2" borderId="0" xfId="1" applyFont="1" applyFill="1" applyBorder="1" applyAlignment="1">
      <alignment vertical="center"/>
    </xf>
    <xf numFmtId="0" fontId="6" fillId="2" borderId="0" xfId="0" applyFont="1" applyFill="1" applyBorder="1"/>
    <xf numFmtId="0" fontId="0" fillId="2" borderId="0" xfId="0" applyFont="1" applyFill="1" applyAlignment="1">
      <alignment vertical="center"/>
    </xf>
    <xf numFmtId="0" fontId="11" fillId="7" borderId="0" xfId="2" applyFont="1" applyFill="1" applyBorder="1" applyAlignment="1" applyProtection="1">
      <alignment vertical="center"/>
    </xf>
    <xf numFmtId="0" fontId="5" fillId="2" borderId="0" xfId="1" applyFont="1" applyFill="1" applyAlignment="1">
      <alignment horizontal="center" vertical="top" wrapText="1"/>
    </xf>
    <xf numFmtId="0" fontId="6" fillId="2" borderId="0" xfId="0" applyFont="1" applyFill="1" applyAlignment="1">
      <alignment horizontal="center" vertical="top" wrapText="1"/>
    </xf>
    <xf numFmtId="0" fontId="0" fillId="2" borderId="0" xfId="0" applyFont="1" applyFill="1"/>
    <xf numFmtId="164" fontId="6" fillId="2" borderId="0" xfId="0" applyNumberFormat="1" applyFont="1" applyFill="1"/>
    <xf numFmtId="0" fontId="0" fillId="0" borderId="0" xfId="0" applyAlignment="1">
      <alignment horizontal="center" vertical="top" wrapText="1"/>
    </xf>
    <xf numFmtId="0" fontId="0" fillId="0" borderId="2" xfId="0" applyFill="1" applyBorder="1"/>
    <xf numFmtId="0" fontId="0" fillId="0" borderId="3" xfId="0" applyFill="1" applyBorder="1"/>
    <xf numFmtId="0" fontId="0" fillId="0" borderId="0" xfId="0" applyFill="1" applyBorder="1"/>
    <xf numFmtId="0" fontId="0" fillId="0" borderId="5" xfId="0" applyFill="1" applyBorder="1"/>
    <xf numFmtId="0" fontId="0" fillId="2" borderId="0" xfId="0" applyFont="1" applyFill="1" applyBorder="1"/>
    <xf numFmtId="0" fontId="13" fillId="0" borderId="1" xfId="0" applyFont="1" applyFill="1" applyBorder="1"/>
    <xf numFmtId="0" fontId="13" fillId="0" borderId="2" xfId="0" applyFont="1" applyFill="1" applyBorder="1"/>
    <xf numFmtId="0" fontId="13" fillId="0" borderId="4" xfId="0" applyFont="1" applyFill="1" applyBorder="1"/>
    <xf numFmtId="0" fontId="13" fillId="0" borderId="0" xfId="0" applyFont="1" applyFill="1" applyBorder="1"/>
    <xf numFmtId="0" fontId="0" fillId="2" borderId="0" xfId="0" applyFill="1"/>
    <xf numFmtId="0" fontId="0" fillId="9" borderId="1" xfId="0" applyFill="1" applyBorder="1" applyAlignment="1">
      <alignment horizontal="center" vertical="top" wrapText="1"/>
    </xf>
    <xf numFmtId="0" fontId="0" fillId="9" borderId="2" xfId="0" applyFill="1" applyBorder="1" applyAlignment="1">
      <alignment horizontal="center" vertical="top" wrapText="1"/>
    </xf>
    <xf numFmtId="0" fontId="0" fillId="9" borderId="3" xfId="0" applyFill="1" applyBorder="1" applyAlignment="1">
      <alignment horizontal="center" vertical="top" wrapText="1"/>
    </xf>
    <xf numFmtId="0" fontId="0" fillId="9" borderId="4" xfId="0" applyFill="1" applyBorder="1"/>
    <xf numFmtId="0" fontId="13" fillId="9" borderId="0" xfId="0" applyFont="1" applyFill="1"/>
    <xf numFmtId="0" fontId="6" fillId="9" borderId="0" xfId="0" applyFont="1" applyFill="1"/>
    <xf numFmtId="0" fontId="0" fillId="9" borderId="5" xfId="0" applyFill="1" applyBorder="1"/>
    <xf numFmtId="164" fontId="13" fillId="9" borderId="0" xfId="0" applyNumberFormat="1" applyFont="1" applyFill="1"/>
    <xf numFmtId="0" fontId="0" fillId="9" borderId="0" xfId="0" applyFill="1" applyBorder="1"/>
    <xf numFmtId="165" fontId="13" fillId="9" borderId="0" xfId="0" applyNumberFormat="1" applyFont="1" applyFill="1"/>
    <xf numFmtId="0" fontId="13" fillId="9" borderId="0" xfId="0" applyFont="1" applyFill="1" applyBorder="1"/>
    <xf numFmtId="0" fontId="16" fillId="9" borderId="0" xfId="0" applyFont="1" applyFill="1" applyBorder="1" applyAlignment="1">
      <alignment horizontal="centerContinuous"/>
    </xf>
    <xf numFmtId="0" fontId="0" fillId="9" borderId="0" xfId="0" applyFill="1" applyBorder="1" applyAlignment="1">
      <alignment horizontal="centerContinuous"/>
    </xf>
    <xf numFmtId="0" fontId="0" fillId="9" borderId="6" xfId="0" applyFill="1" applyBorder="1"/>
    <xf numFmtId="0" fontId="0" fillId="9" borderId="7" xfId="0" applyFill="1" applyBorder="1"/>
    <xf numFmtId="0" fontId="0" fillId="9" borderId="8" xfId="0" applyFill="1" applyBorder="1"/>
    <xf numFmtId="0" fontId="19" fillId="2" borderId="7" xfId="0" applyFont="1" applyFill="1" applyBorder="1"/>
    <xf numFmtId="0" fontId="13" fillId="0" borderId="4" xfId="0" applyFont="1" applyFill="1" applyBorder="1" applyAlignment="1">
      <alignment horizontal="centerContinuous"/>
    </xf>
    <xf numFmtId="0" fontId="13" fillId="0" borderId="0" xfId="0" applyFont="1" applyFill="1" applyBorder="1" applyAlignment="1">
      <alignment horizontal="centerContinuous"/>
    </xf>
    <xf numFmtId="0" fontId="0" fillId="0" borderId="0" xfId="0" applyFill="1" applyBorder="1" applyAlignment="1">
      <alignment horizontal="centerContinuous"/>
    </xf>
    <xf numFmtId="0" fontId="0" fillId="0" borderId="5" xfId="0" applyFill="1" applyBorder="1" applyAlignment="1">
      <alignment horizontal="centerContinuous"/>
    </xf>
    <xf numFmtId="0" fontId="6" fillId="2" borderId="0" xfId="0" applyFont="1" applyFill="1" applyBorder="1" applyAlignment="1">
      <alignment horizontal="center" vertical="top" wrapText="1"/>
    </xf>
    <xf numFmtId="0" fontId="5" fillId="2" borderId="0" xfId="1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vertical="center"/>
    </xf>
    <xf numFmtId="0" fontId="6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vertical="center"/>
    </xf>
    <xf numFmtId="0" fontId="6" fillId="2" borderId="0" xfId="0" applyFont="1" applyFill="1" applyBorder="1" applyAlignment="1">
      <alignment vertical="center"/>
    </xf>
    <xf numFmtId="0" fontId="13" fillId="2" borderId="0" xfId="0" applyFont="1" applyFill="1" applyAlignment="1">
      <alignment vertical="center"/>
    </xf>
    <xf numFmtId="0" fontId="28" fillId="2" borderId="0" xfId="0" applyFont="1" applyFill="1" applyAlignment="1">
      <alignment vertical="center"/>
    </xf>
    <xf numFmtId="0" fontId="14" fillId="9" borderId="2" xfId="0" applyFont="1" applyFill="1" applyBorder="1" applyAlignment="1">
      <alignment horizontal="center" vertical="top" wrapText="1"/>
    </xf>
    <xf numFmtId="0" fontId="19" fillId="2" borderId="0" xfId="0" applyFont="1" applyFill="1" applyAlignment="1">
      <alignment horizontal="center" vertical="top" wrapText="1"/>
    </xf>
    <xf numFmtId="0" fontId="19" fillId="0" borderId="4" xfId="0" applyFont="1" applyFill="1" applyBorder="1"/>
    <xf numFmtId="0" fontId="19" fillId="0" borderId="0" xfId="0" applyFont="1" applyFill="1" applyBorder="1"/>
    <xf numFmtId="0" fontId="19" fillId="0" borderId="5" xfId="0" applyFont="1" applyFill="1" applyBorder="1"/>
    <xf numFmtId="0" fontId="19" fillId="2" borderId="0" xfId="1" applyFont="1" applyFill="1" applyAlignment="1">
      <alignment horizontal="center" vertical="top" wrapText="1"/>
    </xf>
    <xf numFmtId="0" fontId="19" fillId="2" borderId="0" xfId="0" applyFont="1" applyFill="1"/>
    <xf numFmtId="0" fontId="19" fillId="2" borderId="0" xfId="1" applyFont="1" applyFill="1" applyAlignment="1">
      <alignment vertical="center"/>
    </xf>
    <xf numFmtId="0" fontId="19" fillId="2" borderId="0" xfId="0" applyFont="1" applyFill="1" applyBorder="1"/>
    <xf numFmtId="0" fontId="18" fillId="12" borderId="35" xfId="0" applyFont="1" applyFill="1" applyBorder="1" applyAlignment="1">
      <alignment horizontal="center" vertical="top" wrapText="1"/>
    </xf>
    <xf numFmtId="0" fontId="0" fillId="0" borderId="35" xfId="0" applyFont="1" applyBorder="1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34" xfId="0" applyBorder="1" applyAlignment="1">
      <alignment horizontal="center" vertical="center" wrapText="1"/>
    </xf>
    <xf numFmtId="0" fontId="0" fillId="0" borderId="34" xfId="0" applyBorder="1" applyAlignment="1">
      <alignment horizontal="center" vertical="center"/>
    </xf>
    <xf numFmtId="0" fontId="18" fillId="11" borderId="34" xfId="0" applyFont="1" applyFill="1" applyBorder="1" applyAlignment="1">
      <alignment horizontal="center" vertical="top" wrapText="1"/>
    </xf>
    <xf numFmtId="0" fontId="18" fillId="11" borderId="34" xfId="0" applyFont="1" applyFill="1" applyBorder="1" applyAlignment="1">
      <alignment horizontal="center" vertical="center" wrapText="1"/>
    </xf>
    <xf numFmtId="0" fontId="18" fillId="11" borderId="11" xfId="0" applyFont="1" applyFill="1" applyBorder="1" applyAlignment="1">
      <alignment horizontal="center" vertical="center" wrapText="1"/>
    </xf>
    <xf numFmtId="0" fontId="18" fillId="11" borderId="10" xfId="0" applyFont="1" applyFill="1" applyBorder="1" applyAlignment="1">
      <alignment horizontal="center" vertical="center" wrapText="1"/>
    </xf>
    <xf numFmtId="0" fontId="12" fillId="11" borderId="12" xfId="0" applyFont="1" applyFill="1" applyBorder="1" applyAlignment="1">
      <alignment horizontal="center" vertical="center" wrapText="1"/>
    </xf>
    <xf numFmtId="0" fontId="12" fillId="11" borderId="34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10" borderId="13" xfId="0" applyFill="1" applyBorder="1" applyAlignment="1">
      <alignment horizontal="center" vertical="center"/>
    </xf>
    <xf numFmtId="0" fontId="0" fillId="0" borderId="34" xfId="0" applyFont="1" applyBorder="1" applyAlignment="1">
      <alignment horizontal="center" vertical="center"/>
    </xf>
    <xf numFmtId="165" fontId="19" fillId="0" borderId="34" xfId="0" applyNumberFormat="1" applyFont="1" applyBorder="1" applyAlignment="1" applyProtection="1">
      <alignment horizontal="center" vertical="center"/>
      <protection hidden="1"/>
    </xf>
    <xf numFmtId="0" fontId="0" fillId="10" borderId="14" xfId="0" applyFill="1" applyBorder="1" applyAlignment="1">
      <alignment horizontal="center" vertical="center"/>
    </xf>
    <xf numFmtId="0" fontId="19" fillId="0" borderId="34" xfId="0" applyFont="1" applyBorder="1" applyAlignment="1">
      <alignment horizontal="center" vertical="center"/>
    </xf>
    <xf numFmtId="0" fontId="0" fillId="10" borderId="15" xfId="0" applyFill="1" applyBorder="1" applyAlignment="1">
      <alignment horizontal="center" vertical="center"/>
    </xf>
    <xf numFmtId="0" fontId="0" fillId="0" borderId="0" xfId="0" applyAlignment="1">
      <alignment horizontal="right"/>
    </xf>
    <xf numFmtId="0" fontId="32" fillId="0" borderId="0" xfId="0" applyFont="1" applyAlignment="1">
      <alignment horizontal="left"/>
    </xf>
    <xf numFmtId="0" fontId="12" fillId="11" borderId="34" xfId="0" applyFont="1" applyFill="1" applyBorder="1" applyAlignment="1">
      <alignment horizontal="center" vertical="top" wrapText="1"/>
    </xf>
    <xf numFmtId="0" fontId="19" fillId="0" borderId="1" xfId="0" applyFont="1" applyFill="1" applyBorder="1" applyAlignment="1" applyProtection="1">
      <alignment horizontal="center" vertical="top" wrapText="1"/>
    </xf>
    <xf numFmtId="0" fontId="22" fillId="0" borderId="2" xfId="0" applyFont="1" applyFill="1" applyBorder="1" applyAlignment="1" applyProtection="1">
      <alignment vertical="top" wrapText="1"/>
    </xf>
    <xf numFmtId="0" fontId="19" fillId="0" borderId="3" xfId="0" applyFont="1" applyFill="1" applyBorder="1" applyAlignment="1" applyProtection="1">
      <alignment horizontal="center" vertical="top" wrapText="1"/>
    </xf>
    <xf numFmtId="0" fontId="23" fillId="0" borderId="4" xfId="0" applyFont="1" applyFill="1" applyBorder="1" applyProtection="1"/>
    <xf numFmtId="0" fontId="23" fillId="0" borderId="0" xfId="0" applyFont="1" applyFill="1" applyBorder="1" applyProtection="1"/>
    <xf numFmtId="164" fontId="23" fillId="0" borderId="0" xfId="0" applyNumberFormat="1" applyFont="1" applyFill="1" applyBorder="1" applyProtection="1"/>
    <xf numFmtId="0" fontId="23" fillId="0" borderId="5" xfId="0" applyFont="1" applyFill="1" applyBorder="1" applyProtection="1"/>
    <xf numFmtId="0" fontId="19" fillId="0" borderId="6" xfId="0" applyFont="1" applyFill="1" applyBorder="1"/>
    <xf numFmtId="0" fontId="19" fillId="0" borderId="7" xfId="0" applyFont="1" applyFill="1" applyBorder="1"/>
    <xf numFmtId="0" fontId="19" fillId="0" borderId="8" xfId="0" applyFont="1" applyFill="1" applyBorder="1"/>
    <xf numFmtId="49" fontId="8" fillId="2" borderId="0" xfId="0" applyNumberFormat="1" applyFont="1" applyFill="1" applyAlignment="1">
      <alignment horizontal="left" vertical="center" indent="1"/>
    </xf>
    <xf numFmtId="49" fontId="8" fillId="2" borderId="0" xfId="0" applyNumberFormat="1" applyFont="1" applyFill="1" applyAlignment="1">
      <alignment horizontal="left" vertical="center" indent="6"/>
    </xf>
    <xf numFmtId="49" fontId="8" fillId="2" borderId="0" xfId="0" applyNumberFormat="1" applyFont="1" applyFill="1" applyAlignment="1">
      <alignment vertical="center"/>
    </xf>
    <xf numFmtId="0" fontId="9" fillId="2" borderId="0" xfId="0" applyFont="1" applyFill="1" applyBorder="1" applyAlignment="1">
      <alignment horizontal="left" vertical="center"/>
    </xf>
    <xf numFmtId="0" fontId="0" fillId="0" borderId="17" xfId="0" applyBorder="1" applyProtection="1">
      <protection hidden="1"/>
    </xf>
    <xf numFmtId="0" fontId="0" fillId="8" borderId="34" xfId="0" applyFill="1" applyBorder="1" applyAlignment="1" applyProtection="1">
      <alignment horizontal="center"/>
      <protection hidden="1"/>
    </xf>
    <xf numFmtId="0" fontId="0" fillId="8" borderId="34" xfId="0" applyFill="1" applyBorder="1" applyAlignment="1" applyProtection="1">
      <alignment horizontal="right"/>
      <protection hidden="1"/>
    </xf>
    <xf numFmtId="0" fontId="0" fillId="14" borderId="34" xfId="0" applyFill="1" applyBorder="1" applyAlignment="1" applyProtection="1">
      <alignment horizontal="center"/>
      <protection hidden="1"/>
    </xf>
    <xf numFmtId="0" fontId="0" fillId="14" borderId="34" xfId="0" applyFill="1" applyBorder="1" applyAlignment="1" applyProtection="1">
      <alignment horizontal="right"/>
      <protection hidden="1"/>
    </xf>
    <xf numFmtId="0" fontId="0" fillId="13" borderId="34" xfId="0" applyFill="1" applyBorder="1" applyAlignment="1" applyProtection="1">
      <alignment horizontal="center"/>
      <protection hidden="1"/>
    </xf>
    <xf numFmtId="0" fontId="0" fillId="13" borderId="34" xfId="0" applyFill="1" applyBorder="1" applyAlignment="1" applyProtection="1">
      <alignment horizontal="right"/>
      <protection hidden="1"/>
    </xf>
    <xf numFmtId="0" fontId="0" fillId="0" borderId="34" xfId="0" applyFont="1" applyBorder="1" applyProtection="1">
      <protection hidden="1"/>
    </xf>
    <xf numFmtId="0" fontId="3" fillId="0" borderId="34" xfId="0" applyNumberFormat="1" applyFont="1" applyBorder="1" applyProtection="1">
      <protection hidden="1"/>
    </xf>
    <xf numFmtId="0" fontId="20" fillId="0" borderId="34" xfId="0" applyNumberFormat="1" applyFont="1" applyBorder="1" applyProtection="1">
      <protection hidden="1"/>
    </xf>
    <xf numFmtId="0" fontId="29" fillId="15" borderId="20" xfId="0" applyFont="1" applyFill="1" applyBorder="1" applyAlignment="1" applyProtection="1">
      <alignment vertical="center" shrinkToFit="1"/>
    </xf>
    <xf numFmtId="0" fontId="29" fillId="5" borderId="20" xfId="0" applyFont="1" applyFill="1" applyBorder="1" applyAlignment="1" applyProtection="1">
      <alignment vertical="center" shrinkToFit="1"/>
    </xf>
    <xf numFmtId="0" fontId="29" fillId="21" borderId="23" xfId="0" applyFont="1" applyFill="1" applyBorder="1" applyAlignment="1" applyProtection="1">
      <alignment vertical="center" shrinkToFit="1"/>
    </xf>
    <xf numFmtId="0" fontId="29" fillId="5" borderId="27" xfId="0" applyFont="1" applyFill="1" applyBorder="1" applyAlignment="1" applyProtection="1">
      <alignment vertical="center" shrinkToFit="1"/>
    </xf>
    <xf numFmtId="0" fontId="29" fillId="5" borderId="29" xfId="0" applyFont="1" applyFill="1" applyBorder="1" applyAlignment="1" applyProtection="1">
      <alignment vertical="center" shrinkToFit="1"/>
    </xf>
    <xf numFmtId="0" fontId="29" fillId="5" borderId="31" xfId="0" applyFont="1" applyFill="1" applyBorder="1" applyAlignment="1" applyProtection="1">
      <alignment vertical="center" shrinkToFit="1"/>
    </xf>
    <xf numFmtId="0" fontId="0" fillId="2" borderId="0" xfId="0" applyFill="1" applyAlignment="1">
      <alignment vertical="center"/>
    </xf>
    <xf numFmtId="0" fontId="0" fillId="7" borderId="0" xfId="0" applyFill="1"/>
    <xf numFmtId="0" fontId="0" fillId="7" borderId="0" xfId="0" applyFill="1" applyAlignment="1">
      <alignment horizontal="center"/>
    </xf>
    <xf numFmtId="0" fontId="34" fillId="2" borderId="0" xfId="0" applyFont="1" applyFill="1" applyAlignment="1">
      <alignment vertical="center"/>
    </xf>
    <xf numFmtId="49" fontId="35" fillId="3" borderId="0" xfId="0" applyNumberFormat="1" applyFont="1" applyFill="1" applyAlignment="1">
      <alignment horizontal="left" vertical="center" indent="2"/>
    </xf>
    <xf numFmtId="0" fontId="36" fillId="2" borderId="0" xfId="0" applyFont="1" applyFill="1" applyAlignment="1">
      <alignment horizontal="right" vertical="center"/>
    </xf>
    <xf numFmtId="0" fontId="34" fillId="2" borderId="0" xfId="0" applyFont="1" applyFill="1" applyAlignment="1">
      <alignment horizontal="center" vertical="center"/>
    </xf>
    <xf numFmtId="49" fontId="8" fillId="5" borderId="0" xfId="0" applyNumberFormat="1" applyFont="1" applyFill="1" applyAlignment="1">
      <alignment horizontal="left" vertical="center" indent="2"/>
    </xf>
    <xf numFmtId="0" fontId="37" fillId="2" borderId="0" xfId="0" applyFont="1" applyFill="1" applyAlignment="1">
      <alignment horizontal="right" vertical="center"/>
    </xf>
    <xf numFmtId="0" fontId="39" fillId="2" borderId="0" xfId="4" applyFont="1" applyFill="1" applyAlignment="1" applyProtection="1">
      <alignment vertical="center"/>
      <protection locked="0"/>
    </xf>
    <xf numFmtId="0" fontId="1" fillId="0" borderId="13" xfId="5" applyBorder="1" applyAlignment="1">
      <alignment horizontal="left" wrapText="1" indent="1"/>
    </xf>
    <xf numFmtId="0" fontId="1" fillId="2" borderId="0" xfId="5" applyFill="1"/>
    <xf numFmtId="0" fontId="40" fillId="2" borderId="0" xfId="4" applyFont="1" applyFill="1" applyAlignment="1" applyProtection="1">
      <alignment vertical="center"/>
      <protection locked="0"/>
    </xf>
    <xf numFmtId="0" fontId="1" fillId="0" borderId="14" xfId="5" applyBorder="1" applyAlignment="1">
      <alignment horizontal="left" indent="1"/>
    </xf>
    <xf numFmtId="0" fontId="1" fillId="0" borderId="14" xfId="5" applyBorder="1" applyAlignment="1">
      <alignment horizontal="left" vertical="center" wrapText="1" indent="1"/>
    </xf>
    <xf numFmtId="0" fontId="1" fillId="0" borderId="14" xfId="5" applyBorder="1" applyAlignment="1">
      <alignment horizontal="left" vertical="top" wrapText="1" indent="2"/>
    </xf>
    <xf numFmtId="0" fontId="41" fillId="2" borderId="0" xfId="4" applyFont="1" applyFill="1" applyAlignment="1" applyProtection="1">
      <alignment vertical="center"/>
      <protection locked="0"/>
    </xf>
    <xf numFmtId="0" fontId="33" fillId="0" borderId="14" xfId="5" applyFont="1" applyBorder="1" applyAlignment="1">
      <alignment horizontal="left" indent="1"/>
    </xf>
    <xf numFmtId="0" fontId="1" fillId="0" borderId="15" xfId="5" applyBorder="1" applyAlignment="1">
      <alignment horizontal="left" indent="1"/>
    </xf>
    <xf numFmtId="0" fontId="45" fillId="2" borderId="0" xfId="0" applyFont="1" applyFill="1" applyAlignment="1">
      <alignment vertical="center"/>
    </xf>
    <xf numFmtId="49" fontId="35" fillId="3" borderId="0" xfId="0" applyNumberFormat="1" applyFont="1" applyFill="1" applyAlignment="1">
      <alignment horizontal="left" vertical="center" indent="1"/>
    </xf>
    <xf numFmtId="49" fontId="35" fillId="3" borderId="0" xfId="0" applyNumberFormat="1" applyFont="1" applyFill="1" applyAlignment="1">
      <alignment horizontal="left" vertical="center" indent="7"/>
    </xf>
    <xf numFmtId="49" fontId="35" fillId="3" borderId="0" xfId="0" applyNumberFormat="1" applyFont="1" applyFill="1" applyAlignment="1">
      <alignment vertical="center"/>
    </xf>
    <xf numFmtId="0" fontId="36" fillId="4" borderId="0" xfId="0" applyFont="1" applyFill="1" applyBorder="1" applyAlignment="1">
      <alignment horizontal="left" vertical="center"/>
    </xf>
    <xf numFmtId="0" fontId="36" fillId="4" borderId="0" xfId="0" applyFont="1" applyFill="1" applyBorder="1" applyAlignment="1">
      <alignment horizontal="right" vertical="center"/>
    </xf>
    <xf numFmtId="0" fontId="45" fillId="3" borderId="0" xfId="0" applyFont="1" applyFill="1" applyAlignment="1">
      <alignment horizontal="center" vertical="center"/>
    </xf>
    <xf numFmtId="0" fontId="45" fillId="2" borderId="0" xfId="0" applyFont="1" applyFill="1" applyAlignment="1">
      <alignment horizontal="center" vertical="center"/>
    </xf>
    <xf numFmtId="0" fontId="46" fillId="2" borderId="0" xfId="0" applyFont="1" applyFill="1" applyAlignment="1">
      <alignment vertical="center"/>
    </xf>
    <xf numFmtId="49" fontId="47" fillId="5" borderId="0" xfId="0" applyNumberFormat="1" applyFont="1" applyFill="1" applyAlignment="1">
      <alignment horizontal="left" vertical="center" indent="1"/>
    </xf>
    <xf numFmtId="49" fontId="47" fillId="5" borderId="0" xfId="0" applyNumberFormat="1" applyFont="1" applyFill="1" applyAlignment="1">
      <alignment horizontal="left" vertical="center" indent="7"/>
    </xf>
    <xf numFmtId="49" fontId="47" fillId="5" borderId="0" xfId="0" applyNumberFormat="1" applyFont="1" applyFill="1" applyAlignment="1">
      <alignment vertical="center"/>
    </xf>
    <xf numFmtId="0" fontId="48" fillId="6" borderId="0" xfId="0" applyFont="1" applyFill="1" applyBorder="1" applyAlignment="1">
      <alignment horizontal="left" vertical="center"/>
    </xf>
    <xf numFmtId="0" fontId="48" fillId="6" borderId="0" xfId="0" applyFont="1" applyFill="1" applyBorder="1" applyAlignment="1">
      <alignment horizontal="right" vertical="center"/>
    </xf>
    <xf numFmtId="0" fontId="47" fillId="5" borderId="0" xfId="0" applyFont="1" applyFill="1" applyAlignment="1">
      <alignment horizontal="center" vertical="center"/>
    </xf>
    <xf numFmtId="0" fontId="47" fillId="2" borderId="0" xfId="0" applyFont="1" applyFill="1" applyAlignment="1">
      <alignment horizontal="center" vertical="center"/>
    </xf>
    <xf numFmtId="49" fontId="35" fillId="3" borderId="0" xfId="0" applyNumberFormat="1" applyFont="1" applyFill="1" applyAlignment="1">
      <alignment horizontal="left" vertical="center" indent="6"/>
    </xf>
    <xf numFmtId="49" fontId="47" fillId="5" borderId="0" xfId="0" applyNumberFormat="1" applyFont="1" applyFill="1" applyAlignment="1">
      <alignment horizontal="left" vertical="center" indent="6"/>
    </xf>
    <xf numFmtId="164" fontId="29" fillId="15" borderId="22" xfId="0" applyNumberFormat="1" applyFont="1" applyFill="1" applyBorder="1" applyAlignment="1" applyProtection="1">
      <alignment horizontal="center" vertical="center" shrinkToFit="1"/>
      <protection hidden="1"/>
    </xf>
    <xf numFmtId="164" fontId="29" fillId="15" borderId="21" xfId="0" applyNumberFormat="1" applyFont="1" applyFill="1" applyBorder="1" applyAlignment="1" applyProtection="1">
      <alignment horizontal="center" vertical="center" shrinkToFit="1"/>
      <protection hidden="1"/>
    </xf>
    <xf numFmtId="164" fontId="29" fillId="21" borderId="24" xfId="0" applyNumberFormat="1" applyFont="1" applyFill="1" applyBorder="1" applyAlignment="1" applyProtection="1">
      <alignment vertical="center" shrinkToFit="1"/>
      <protection hidden="1"/>
    </xf>
    <xf numFmtId="164" fontId="29" fillId="21" borderId="25" xfId="0" applyNumberFormat="1" applyFont="1" applyFill="1" applyBorder="1" applyAlignment="1" applyProtection="1">
      <alignment vertical="center" shrinkToFit="1"/>
      <protection hidden="1"/>
    </xf>
    <xf numFmtId="164" fontId="29" fillId="5" borderId="28" xfId="0" applyNumberFormat="1" applyFont="1" applyFill="1" applyBorder="1" applyAlignment="1" applyProtection="1">
      <alignment vertical="center" shrinkToFit="1"/>
      <protection hidden="1"/>
    </xf>
    <xf numFmtId="164" fontId="29" fillId="5" borderId="16" xfId="0" applyNumberFormat="1" applyFont="1" applyFill="1" applyBorder="1" applyAlignment="1" applyProtection="1">
      <alignment vertical="center" shrinkToFit="1"/>
      <protection hidden="1"/>
    </xf>
    <xf numFmtId="164" fontId="29" fillId="5" borderId="30" xfId="0" applyNumberFormat="1" applyFont="1" applyFill="1" applyBorder="1" applyAlignment="1" applyProtection="1">
      <alignment horizontal="centerContinuous" vertical="center" shrinkToFit="1"/>
      <protection hidden="1"/>
    </xf>
    <xf numFmtId="164" fontId="29" fillId="5" borderId="32" xfId="0" applyNumberFormat="1" applyFont="1" applyFill="1" applyBorder="1" applyAlignment="1" applyProtection="1">
      <alignment vertical="center" shrinkToFit="1"/>
      <protection hidden="1"/>
    </xf>
    <xf numFmtId="164" fontId="29" fillId="5" borderId="33" xfId="0" applyNumberFormat="1" applyFont="1" applyFill="1" applyBorder="1" applyAlignment="1" applyProtection="1">
      <alignment horizontal="centerContinuous" vertical="center" shrinkToFit="1"/>
      <protection hidden="1"/>
    </xf>
    <xf numFmtId="0" fontId="15" fillId="2" borderId="0" xfId="0" applyFont="1" applyFill="1" applyAlignment="1">
      <alignment vertical="center"/>
    </xf>
    <xf numFmtId="0" fontId="49" fillId="0" borderId="9" xfId="0" applyFont="1" applyFill="1" applyBorder="1" applyAlignment="1">
      <alignment horizontal="left" shrinkToFit="1"/>
    </xf>
    <xf numFmtId="0" fontId="49" fillId="0" borderId="9" xfId="0" applyFont="1" applyFill="1" applyBorder="1" applyAlignment="1">
      <alignment horizontal="right" shrinkToFit="1"/>
    </xf>
    <xf numFmtId="167" fontId="50" fillId="0" borderId="0" xfId="0" applyNumberFormat="1" applyFont="1" applyFill="1" applyBorder="1" applyAlignment="1" applyProtection="1">
      <alignment horizontal="left" shrinkToFit="1"/>
      <protection hidden="1"/>
    </xf>
    <xf numFmtId="166" fontId="50" fillId="0" borderId="0" xfId="0" applyNumberFormat="1" applyFont="1" applyFill="1" applyBorder="1" applyAlignment="1" applyProtection="1">
      <alignment horizontal="left" shrinkToFit="1"/>
      <protection hidden="1"/>
    </xf>
    <xf numFmtId="0" fontId="51" fillId="0" borderId="0" xfId="0" applyFont="1" applyFill="1" applyBorder="1" applyAlignment="1">
      <alignment horizontal="centerContinuous"/>
    </xf>
    <xf numFmtId="49" fontId="35" fillId="3" borderId="0" xfId="0" applyNumberFormat="1" applyFont="1" applyFill="1" applyAlignment="1">
      <alignment horizontal="left" vertical="center" indent="8"/>
    </xf>
    <xf numFmtId="49" fontId="47" fillId="5" borderId="0" xfId="0" applyNumberFormat="1" applyFont="1" applyFill="1" applyAlignment="1">
      <alignment horizontal="left" vertical="center" indent="8"/>
    </xf>
    <xf numFmtId="0" fontId="19" fillId="0" borderId="1" xfId="0" applyFont="1" applyFill="1" applyBorder="1" applyAlignment="1" applyProtection="1">
      <alignment horizontal="center" vertical="center" wrapText="1"/>
    </xf>
    <xf numFmtId="0" fontId="26" fillId="0" borderId="2" xfId="0" applyFont="1" applyFill="1" applyBorder="1" applyAlignment="1" applyProtection="1">
      <alignment horizontal="left" shrinkToFit="1"/>
    </xf>
    <xf numFmtId="0" fontId="22" fillId="0" borderId="2" xfId="0" applyFont="1" applyFill="1" applyBorder="1" applyAlignment="1" applyProtection="1">
      <alignment horizontal="center" vertical="center" wrapText="1"/>
    </xf>
    <xf numFmtId="0" fontId="19" fillId="0" borderId="2" xfId="0" applyFont="1" applyFill="1" applyBorder="1" applyAlignment="1" applyProtection="1">
      <alignment horizontal="center" vertical="center" wrapText="1"/>
    </xf>
    <xf numFmtId="0" fontId="19" fillId="0" borderId="3" xfId="0" applyFont="1" applyFill="1" applyBorder="1" applyAlignment="1" applyProtection="1">
      <alignment vertical="center"/>
    </xf>
    <xf numFmtId="0" fontId="19" fillId="0" borderId="4" xfId="0" applyFont="1" applyFill="1" applyBorder="1" applyAlignment="1" applyProtection="1">
      <alignment horizontal="center" vertical="center" wrapText="1"/>
    </xf>
    <xf numFmtId="0" fontId="19" fillId="0" borderId="4" xfId="0" applyFont="1" applyFill="1" applyBorder="1" applyAlignment="1" applyProtection="1">
      <alignment vertical="center"/>
    </xf>
    <xf numFmtId="0" fontId="23" fillId="0" borderId="4" xfId="0" applyFont="1" applyFill="1" applyBorder="1" applyAlignment="1" applyProtection="1">
      <alignment vertical="center"/>
    </xf>
    <xf numFmtId="0" fontId="13" fillId="0" borderId="4" xfId="0" applyFont="1" applyFill="1" applyBorder="1" applyAlignment="1" applyProtection="1">
      <alignment vertical="center"/>
    </xf>
    <xf numFmtId="0" fontId="15" fillId="0" borderId="4" xfId="0" applyFont="1" applyFill="1" applyBorder="1" applyAlignment="1" applyProtection="1">
      <alignment vertical="center"/>
    </xf>
    <xf numFmtId="0" fontId="31" fillId="0" borderId="4" xfId="0" applyFont="1" applyFill="1" applyBorder="1" applyAlignment="1" applyProtection="1">
      <alignment vertical="center"/>
    </xf>
    <xf numFmtId="0" fontId="19" fillId="0" borderId="5" xfId="0" applyFont="1" applyFill="1" applyBorder="1" applyAlignment="1" applyProtection="1">
      <alignment vertical="center"/>
    </xf>
    <xf numFmtId="0" fontId="23" fillId="0" borderId="5" xfId="0" applyFont="1" applyFill="1" applyBorder="1" applyAlignment="1" applyProtection="1">
      <alignment vertical="center"/>
    </xf>
    <xf numFmtId="0" fontId="13" fillId="0" borderId="5" xfId="0" applyFont="1" applyFill="1" applyBorder="1" applyAlignment="1" applyProtection="1">
      <alignment vertical="center"/>
    </xf>
    <xf numFmtId="0" fontId="15" fillId="0" borderId="5" xfId="0" applyFont="1" applyFill="1" applyBorder="1" applyAlignment="1" applyProtection="1">
      <alignment vertical="center"/>
    </xf>
    <xf numFmtId="0" fontId="31" fillId="0" borderId="5" xfId="0" applyFont="1" applyFill="1" applyBorder="1" applyAlignment="1" applyProtection="1">
      <alignment vertical="center"/>
    </xf>
    <xf numFmtId="0" fontId="0" fillId="0" borderId="0" xfId="0" applyFont="1" applyFill="1" applyAlignment="1" applyProtection="1">
      <alignment vertical="center" shrinkToFit="1"/>
    </xf>
    <xf numFmtId="164" fontId="0" fillId="0" borderId="0" xfId="0" applyNumberFormat="1" applyFill="1" applyAlignment="1" applyProtection="1">
      <alignment horizontal="center" vertical="center" shrinkToFit="1"/>
    </xf>
    <xf numFmtId="164" fontId="21" fillId="0" borderId="0" xfId="0" applyNumberFormat="1" applyFont="1" applyFill="1" applyAlignment="1" applyProtection="1">
      <alignment horizontal="center" vertical="center" shrinkToFit="1"/>
    </xf>
    <xf numFmtId="0" fontId="23" fillId="0" borderId="0" xfId="0" applyFont="1" applyFill="1" applyBorder="1" applyAlignment="1" applyProtection="1">
      <alignment vertical="center" shrinkToFit="1"/>
    </xf>
    <xf numFmtId="164" fontId="23" fillId="0" borderId="0" xfId="0" applyNumberFormat="1" applyFont="1" applyFill="1" applyBorder="1" applyAlignment="1" applyProtection="1">
      <alignment vertical="center" shrinkToFit="1"/>
    </xf>
    <xf numFmtId="0" fontId="26" fillId="0" borderId="0" xfId="0" applyFont="1" applyFill="1" applyBorder="1" applyAlignment="1" applyProtection="1">
      <alignment horizontal="left" shrinkToFit="1"/>
    </xf>
    <xf numFmtId="0" fontId="22" fillId="0" borderId="0" xfId="0" applyFont="1" applyFill="1" applyBorder="1" applyAlignment="1" applyProtection="1">
      <alignment horizontal="center" vertical="center" shrinkToFit="1"/>
    </xf>
    <xf numFmtId="0" fontId="19" fillId="0" borderId="0" xfId="0" applyFont="1" applyFill="1" applyBorder="1" applyAlignment="1" applyProtection="1">
      <alignment horizontal="center" vertical="center" shrinkToFit="1"/>
    </xf>
    <xf numFmtId="164" fontId="0" fillId="0" borderId="0" xfId="0" applyNumberFormat="1" applyFill="1" applyAlignment="1" applyProtection="1">
      <alignment vertical="center" shrinkToFit="1"/>
    </xf>
    <xf numFmtId="0" fontId="23" fillId="0" borderId="0" xfId="0" applyFont="1" applyFill="1" applyBorder="1" applyAlignment="1" applyProtection="1">
      <alignment horizontal="centerContinuous" vertical="center" shrinkToFit="1"/>
    </xf>
    <xf numFmtId="0" fontId="15" fillId="0" borderId="0" xfId="0" applyFont="1" applyFill="1" applyAlignment="1">
      <alignment vertical="center" shrinkToFit="1"/>
    </xf>
    <xf numFmtId="49" fontId="35" fillId="3" borderId="0" xfId="0" applyNumberFormat="1" applyFont="1" applyFill="1" applyAlignment="1">
      <alignment horizontal="left" vertical="center" indent="4"/>
    </xf>
    <xf numFmtId="49" fontId="47" fillId="5" borderId="0" xfId="0" applyNumberFormat="1" applyFont="1" applyFill="1" applyAlignment="1">
      <alignment horizontal="left" vertical="center" indent="4"/>
    </xf>
    <xf numFmtId="166" fontId="52" fillId="0" borderId="0" xfId="0" applyNumberFormat="1" applyFont="1" applyFill="1" applyBorder="1" applyAlignment="1" applyProtection="1">
      <alignment horizontal="left" shrinkToFit="1"/>
      <protection hidden="1"/>
    </xf>
    <xf numFmtId="0" fontId="0" fillId="14" borderId="0" xfId="0" applyFill="1" applyAlignment="1">
      <alignment horizontal="center" vertical="center"/>
    </xf>
    <xf numFmtId="0" fontId="32" fillId="0" borderId="0" xfId="0" applyFont="1" applyAlignment="1">
      <alignment horizontal="center" vertical="center"/>
    </xf>
    <xf numFmtId="0" fontId="27" fillId="16" borderId="20" xfId="0" applyFont="1" applyFill="1" applyBorder="1" applyAlignment="1">
      <alignment vertical="center" shrinkToFit="1"/>
    </xf>
    <xf numFmtId="164" fontId="27" fillId="16" borderId="20" xfId="0" applyNumberFormat="1" applyFont="1" applyFill="1" applyBorder="1" applyAlignment="1" applyProtection="1">
      <alignment horizontal="center" vertical="center" shrinkToFit="1"/>
      <protection hidden="1"/>
    </xf>
    <xf numFmtId="164" fontId="27" fillId="16" borderId="22" xfId="0" applyNumberFormat="1" applyFont="1" applyFill="1" applyBorder="1" applyAlignment="1" applyProtection="1">
      <alignment horizontal="center" vertical="center" shrinkToFit="1"/>
      <protection hidden="1"/>
    </xf>
    <xf numFmtId="164" fontId="27" fillId="16" borderId="36" xfId="0" applyNumberFormat="1" applyFont="1" applyFill="1" applyBorder="1" applyAlignment="1" applyProtection="1">
      <alignment horizontal="center" vertical="center" shrinkToFit="1"/>
      <protection hidden="1"/>
    </xf>
    <xf numFmtId="0" fontId="18" fillId="18" borderId="20" xfId="0" applyFont="1" applyFill="1" applyBorder="1" applyAlignment="1">
      <alignment vertical="center" shrinkToFit="1"/>
    </xf>
    <xf numFmtId="164" fontId="18" fillId="18" borderId="20" xfId="0" applyNumberFormat="1" applyFont="1" applyFill="1" applyBorder="1" applyAlignment="1" applyProtection="1">
      <alignment vertical="center" shrinkToFit="1"/>
      <protection hidden="1"/>
    </xf>
    <xf numFmtId="164" fontId="18" fillId="18" borderId="22" xfId="0" applyNumberFormat="1" applyFont="1" applyFill="1" applyBorder="1" applyAlignment="1" applyProtection="1">
      <alignment vertical="center" shrinkToFit="1"/>
      <protection hidden="1"/>
    </xf>
    <xf numFmtId="164" fontId="18" fillId="18" borderId="37" xfId="0" applyNumberFormat="1" applyFont="1" applyFill="1" applyBorder="1" applyAlignment="1" applyProtection="1">
      <alignment vertical="center" shrinkToFit="1"/>
      <protection hidden="1"/>
    </xf>
    <xf numFmtId="0" fontId="18" fillId="18" borderId="38" xfId="0" applyFont="1" applyFill="1" applyBorder="1" applyAlignment="1">
      <alignment vertical="center" shrinkToFit="1"/>
    </xf>
    <xf numFmtId="164" fontId="18" fillId="18" borderId="38" xfId="0" applyNumberFormat="1" applyFont="1" applyFill="1" applyBorder="1" applyAlignment="1" applyProtection="1">
      <alignment vertical="center" shrinkToFit="1"/>
      <protection hidden="1"/>
    </xf>
    <xf numFmtId="164" fontId="18" fillId="18" borderId="39" xfId="0" applyNumberFormat="1" applyFont="1" applyFill="1" applyBorder="1" applyAlignment="1" applyProtection="1">
      <alignment vertical="center" shrinkToFit="1"/>
      <protection hidden="1"/>
    </xf>
    <xf numFmtId="164" fontId="18" fillId="18" borderId="40" xfId="0" applyNumberFormat="1" applyFont="1" applyFill="1" applyBorder="1" applyAlignment="1" applyProtection="1">
      <alignment vertical="center" shrinkToFit="1"/>
      <protection hidden="1"/>
    </xf>
    <xf numFmtId="0" fontId="17" fillId="20" borderId="20" xfId="0" applyFont="1" applyFill="1" applyBorder="1" applyAlignment="1">
      <alignment vertical="center" shrinkToFit="1"/>
    </xf>
    <xf numFmtId="164" fontId="17" fillId="20" borderId="20" xfId="0" applyNumberFormat="1" applyFont="1" applyFill="1" applyBorder="1" applyAlignment="1" applyProtection="1">
      <alignment vertical="center" shrinkToFit="1"/>
      <protection hidden="1"/>
    </xf>
    <xf numFmtId="164" fontId="17" fillId="20" borderId="22" xfId="0" applyNumberFormat="1" applyFont="1" applyFill="1" applyBorder="1" applyAlignment="1" applyProtection="1">
      <alignment vertical="center" shrinkToFit="1"/>
      <protection hidden="1"/>
    </xf>
    <xf numFmtId="164" fontId="17" fillId="20" borderId="41" xfId="0" applyNumberFormat="1" applyFont="1" applyFill="1" applyBorder="1" applyAlignment="1" applyProtection="1">
      <alignment vertical="center" shrinkToFit="1"/>
      <protection hidden="1"/>
    </xf>
    <xf numFmtId="164" fontId="18" fillId="5" borderId="22" xfId="0" applyNumberFormat="1" applyFont="1" applyFill="1" applyBorder="1" applyAlignment="1" applyProtection="1">
      <alignment vertical="center" shrinkToFit="1"/>
      <protection hidden="1"/>
    </xf>
    <xf numFmtId="164" fontId="18" fillId="5" borderId="21" xfId="0" applyNumberFormat="1" applyFont="1" applyFill="1" applyBorder="1" applyAlignment="1" applyProtection="1">
      <alignment vertical="center" shrinkToFit="1"/>
      <protection hidden="1"/>
    </xf>
    <xf numFmtId="164" fontId="29" fillId="5" borderId="42" xfId="0" applyNumberFormat="1" applyFont="1" applyFill="1" applyBorder="1" applyAlignment="1" applyProtection="1">
      <alignment vertical="center" shrinkToFit="1"/>
      <protection hidden="1"/>
    </xf>
    <xf numFmtId="164" fontId="31" fillId="22" borderId="16" xfId="0" applyNumberFormat="1" applyFont="1" applyFill="1" applyBorder="1" applyAlignment="1" applyProtection="1">
      <alignment vertical="center" shrinkToFit="1"/>
      <protection locked="0"/>
    </xf>
    <xf numFmtId="164" fontId="19" fillId="0" borderId="26" xfId="0" applyNumberFormat="1" applyFont="1" applyFill="1" applyBorder="1" applyAlignment="1" applyProtection="1">
      <alignment vertical="center" shrinkToFit="1"/>
      <protection locked="0"/>
    </xf>
    <xf numFmtId="164" fontId="19" fillId="0" borderId="18" xfId="0" applyNumberFormat="1" applyFont="1" applyFill="1" applyBorder="1" applyAlignment="1" applyProtection="1">
      <alignment vertical="center" shrinkToFit="1"/>
      <protection locked="0"/>
    </xf>
    <xf numFmtId="164" fontId="19" fillId="0" borderId="47" xfId="0" applyNumberFormat="1" applyFont="1" applyFill="1" applyBorder="1" applyAlignment="1" applyProtection="1">
      <alignment horizontal="center" vertical="center" shrinkToFit="1"/>
      <protection locked="0"/>
    </xf>
    <xf numFmtId="164" fontId="19" fillId="0" borderId="48" xfId="0" applyNumberFormat="1" applyFont="1" applyFill="1" applyBorder="1" applyAlignment="1" applyProtection="1">
      <alignment horizontal="center" vertical="center" shrinkToFit="1"/>
      <protection locked="0"/>
    </xf>
    <xf numFmtId="164" fontId="19" fillId="0" borderId="49" xfId="0" applyNumberFormat="1" applyFont="1" applyFill="1" applyBorder="1" applyAlignment="1" applyProtection="1">
      <alignment horizontal="center" vertical="center" shrinkToFit="1"/>
      <protection locked="0"/>
    </xf>
    <xf numFmtId="164" fontId="19" fillId="0" borderId="50" xfId="0" applyNumberFormat="1" applyFont="1" applyFill="1" applyBorder="1" applyAlignment="1" applyProtection="1">
      <alignment horizontal="center" vertical="center" shrinkToFit="1"/>
      <protection locked="0"/>
    </xf>
    <xf numFmtId="0" fontId="27" fillId="8" borderId="45" xfId="0" applyFont="1" applyFill="1" applyBorder="1" applyAlignment="1" applyProtection="1">
      <alignment horizontal="left" vertical="center" shrinkToFit="1"/>
    </xf>
    <xf numFmtId="0" fontId="27" fillId="8" borderId="23" xfId="0" applyFont="1" applyFill="1" applyBorder="1" applyAlignment="1" applyProtection="1">
      <alignment horizontal="center" vertical="center" shrinkToFit="1"/>
    </xf>
    <xf numFmtId="0" fontId="27" fillId="8" borderId="24" xfId="0" applyFont="1" applyFill="1" applyBorder="1" applyAlignment="1" applyProtection="1">
      <alignment horizontal="center" vertical="center" shrinkToFit="1"/>
    </xf>
    <xf numFmtId="0" fontId="27" fillId="8" borderId="25" xfId="0" applyFont="1" applyFill="1" applyBorder="1" applyAlignment="1" applyProtection="1">
      <alignment horizontal="center" vertical="center" shrinkToFit="1"/>
    </xf>
    <xf numFmtId="164" fontId="19" fillId="0" borderId="53" xfId="0" applyNumberFormat="1" applyFont="1" applyFill="1" applyBorder="1" applyAlignment="1" applyProtection="1">
      <alignment vertical="center" shrinkToFit="1"/>
      <protection locked="0"/>
    </xf>
    <xf numFmtId="164" fontId="23" fillId="0" borderId="53" xfId="0" applyNumberFormat="1" applyFont="1" applyFill="1" applyBorder="1" applyAlignment="1" applyProtection="1">
      <alignment vertical="center" shrinkToFit="1"/>
      <protection locked="0"/>
    </xf>
    <xf numFmtId="164" fontId="23" fillId="0" borderId="54" xfId="0" applyNumberFormat="1" applyFont="1" applyFill="1" applyBorder="1" applyAlignment="1" applyProtection="1">
      <alignment vertical="center" shrinkToFit="1"/>
      <protection locked="0"/>
    </xf>
    <xf numFmtId="0" fontId="30" fillId="17" borderId="23" xfId="0" applyFont="1" applyFill="1" applyBorder="1" applyAlignment="1" applyProtection="1">
      <alignment horizontal="center" vertical="center" shrinkToFit="1"/>
    </xf>
    <xf numFmtId="0" fontId="30" fillId="17" borderId="24" xfId="0" applyFont="1" applyFill="1" applyBorder="1" applyAlignment="1" applyProtection="1">
      <alignment horizontal="center" vertical="center" shrinkToFit="1"/>
    </xf>
    <xf numFmtId="0" fontId="30" fillId="17" borderId="25" xfId="0" applyFont="1" applyFill="1" applyBorder="1" applyAlignment="1" applyProtection="1">
      <alignment horizontal="center" vertical="center" shrinkToFit="1"/>
    </xf>
    <xf numFmtId="0" fontId="30" fillId="17" borderId="45" xfId="0" applyFont="1" applyFill="1" applyBorder="1" applyAlignment="1" applyProtection="1">
      <alignment horizontal="left" vertical="center" shrinkToFit="1"/>
    </xf>
    <xf numFmtId="0" fontId="19" fillId="0" borderId="55" xfId="0" applyFont="1" applyFill="1" applyBorder="1" applyAlignment="1">
      <alignment horizontal="left" vertical="center" shrinkToFit="1"/>
    </xf>
    <xf numFmtId="0" fontId="19" fillId="0" borderId="56" xfId="0" applyFont="1" applyFill="1" applyBorder="1" applyAlignment="1">
      <alignment horizontal="left" vertical="center" shrinkToFit="1"/>
    </xf>
    <xf numFmtId="0" fontId="19" fillId="0" borderId="51" xfId="0" applyFont="1" applyFill="1" applyBorder="1" applyAlignment="1">
      <alignment horizontal="left" vertical="center" shrinkToFit="1"/>
    </xf>
    <xf numFmtId="0" fontId="19" fillId="0" borderId="52" xfId="0" applyFont="1" applyFill="1" applyBorder="1" applyAlignment="1">
      <alignment horizontal="left" vertical="center" shrinkToFit="1"/>
    </xf>
    <xf numFmtId="0" fontId="19" fillId="0" borderId="46" xfId="0" applyFont="1" applyFill="1" applyBorder="1" applyAlignment="1">
      <alignment horizontal="left" vertical="center" shrinkToFit="1"/>
    </xf>
    <xf numFmtId="164" fontId="25" fillId="2" borderId="57" xfId="0" applyNumberFormat="1" applyFont="1" applyFill="1" applyBorder="1" applyAlignment="1" applyProtection="1">
      <alignment vertical="center" shrinkToFit="1"/>
      <protection hidden="1"/>
    </xf>
    <xf numFmtId="164" fontId="25" fillId="2" borderId="55" xfId="0" applyNumberFormat="1" applyFont="1" applyFill="1" applyBorder="1" applyAlignment="1" applyProtection="1">
      <alignment vertical="center" shrinkToFit="1"/>
      <protection hidden="1"/>
    </xf>
    <xf numFmtId="164" fontId="24" fillId="2" borderId="55" xfId="0" applyNumberFormat="1" applyFont="1" applyFill="1" applyBorder="1" applyAlignment="1" applyProtection="1">
      <alignment vertical="center" shrinkToFit="1"/>
      <protection hidden="1"/>
    </xf>
    <xf numFmtId="164" fontId="24" fillId="2" borderId="56" xfId="0" applyNumberFormat="1" applyFont="1" applyFill="1" applyBorder="1" applyAlignment="1" applyProtection="1">
      <alignment vertical="center" shrinkToFit="1"/>
      <protection hidden="1"/>
    </xf>
    <xf numFmtId="164" fontId="24" fillId="2" borderId="51" xfId="0" applyNumberFormat="1" applyFont="1" applyFill="1" applyBorder="1" applyAlignment="1" applyProtection="1">
      <alignment horizontal="center" vertical="center" shrinkToFit="1"/>
      <protection hidden="1"/>
    </xf>
    <xf numFmtId="164" fontId="24" fillId="2" borderId="52" xfId="0" applyNumberFormat="1" applyFont="1" applyFill="1" applyBorder="1" applyAlignment="1" applyProtection="1">
      <alignment horizontal="center" vertical="center" shrinkToFit="1"/>
      <protection hidden="1"/>
    </xf>
    <xf numFmtId="164" fontId="24" fillId="2" borderId="46" xfId="0" applyNumberFormat="1" applyFont="1" applyFill="1" applyBorder="1" applyAlignment="1" applyProtection="1">
      <alignment horizontal="center" vertical="center" shrinkToFit="1"/>
      <protection hidden="1"/>
    </xf>
    <xf numFmtId="164" fontId="24" fillId="2" borderId="57" xfId="0" applyNumberFormat="1" applyFont="1" applyFill="1" applyBorder="1" applyAlignment="1" applyProtection="1">
      <alignment vertical="center" shrinkToFit="1"/>
      <protection hidden="1"/>
    </xf>
    <xf numFmtId="0" fontId="19" fillId="0" borderId="58" xfId="0" applyFont="1" applyFill="1" applyBorder="1" applyAlignment="1">
      <alignment horizontal="left" vertical="center" shrinkToFit="1"/>
    </xf>
    <xf numFmtId="0" fontId="19" fillId="0" borderId="59" xfId="0" applyFont="1" applyFill="1" applyBorder="1" applyAlignment="1">
      <alignment horizontal="left" vertical="center" shrinkToFit="1"/>
    </xf>
    <xf numFmtId="0" fontId="19" fillId="0" borderId="60" xfId="0" applyFont="1" applyFill="1" applyBorder="1" applyAlignment="1">
      <alignment horizontal="left" vertical="center" shrinkToFit="1"/>
    </xf>
    <xf numFmtId="164" fontId="25" fillId="2" borderId="58" xfId="0" applyNumberFormat="1" applyFont="1" applyFill="1" applyBorder="1" applyAlignment="1" applyProtection="1">
      <alignment vertical="center" shrinkToFit="1"/>
      <protection hidden="1"/>
    </xf>
    <xf numFmtId="164" fontId="25" fillId="2" borderId="59" xfId="0" applyNumberFormat="1" applyFont="1" applyFill="1" applyBorder="1" applyAlignment="1" applyProtection="1">
      <alignment vertical="center" shrinkToFit="1"/>
      <protection hidden="1"/>
    </xf>
    <xf numFmtId="164" fontId="25" fillId="2" borderId="60" xfId="0" applyNumberFormat="1" applyFont="1" applyFill="1" applyBorder="1" applyAlignment="1" applyProtection="1">
      <alignment vertical="center" shrinkToFit="1"/>
      <protection hidden="1"/>
    </xf>
    <xf numFmtId="0" fontId="17" fillId="19" borderId="45" xfId="0" applyFont="1" applyFill="1" applyBorder="1" applyAlignment="1" applyProtection="1">
      <alignment horizontal="left" vertical="center" shrinkToFit="1"/>
    </xf>
    <xf numFmtId="0" fontId="17" fillId="19" borderId="23" xfId="0" applyFont="1" applyFill="1" applyBorder="1" applyAlignment="1" applyProtection="1">
      <alignment horizontal="center" vertical="center" shrinkToFit="1"/>
    </xf>
    <xf numFmtId="0" fontId="17" fillId="19" borderId="24" xfId="0" applyFont="1" applyFill="1" applyBorder="1" applyAlignment="1" applyProtection="1">
      <alignment horizontal="center" vertical="center" shrinkToFit="1"/>
    </xf>
    <xf numFmtId="0" fontId="17" fillId="19" borderId="25" xfId="0" applyFont="1" applyFill="1" applyBorder="1" applyAlignment="1" applyProtection="1">
      <alignment horizontal="center" vertical="center" shrinkToFit="1"/>
    </xf>
    <xf numFmtId="0" fontId="17" fillId="20" borderId="19" xfId="0" applyFont="1" applyFill="1" applyBorder="1" applyAlignment="1">
      <alignment vertical="center" shrinkToFit="1"/>
    </xf>
    <xf numFmtId="164" fontId="17" fillId="20" borderId="19" xfId="0" applyNumberFormat="1" applyFont="1" applyFill="1" applyBorder="1" applyAlignment="1" applyProtection="1">
      <alignment vertical="center" shrinkToFit="1"/>
      <protection hidden="1"/>
    </xf>
    <xf numFmtId="164" fontId="17" fillId="20" borderId="0" xfId="0" applyNumberFormat="1" applyFont="1" applyFill="1" applyBorder="1" applyAlignment="1" applyProtection="1">
      <alignment vertical="center" shrinkToFit="1"/>
      <protection hidden="1"/>
    </xf>
    <xf numFmtId="164" fontId="17" fillId="20" borderId="61" xfId="0" applyNumberFormat="1" applyFont="1" applyFill="1" applyBorder="1" applyAlignment="1" applyProtection="1">
      <alignment vertical="center" shrinkToFit="1"/>
      <protection hidden="1"/>
    </xf>
    <xf numFmtId="164" fontId="19" fillId="0" borderId="62" xfId="0" applyNumberFormat="1" applyFont="1" applyFill="1" applyBorder="1" applyAlignment="1" applyProtection="1">
      <alignment vertical="center" shrinkToFit="1"/>
      <protection locked="0"/>
    </xf>
    <xf numFmtId="164" fontId="19" fillId="0" borderId="63" xfId="0" applyNumberFormat="1" applyFont="1" applyFill="1" applyBorder="1" applyAlignment="1" applyProtection="1">
      <alignment vertical="center" shrinkToFit="1"/>
      <protection locked="0"/>
    </xf>
    <xf numFmtId="164" fontId="19" fillId="0" borderId="64" xfId="0" applyNumberFormat="1" applyFont="1" applyFill="1" applyBorder="1" applyAlignment="1" applyProtection="1">
      <alignment vertical="center" shrinkToFit="1"/>
      <protection locked="0"/>
    </xf>
    <xf numFmtId="164" fontId="19" fillId="0" borderId="65" xfId="0" applyNumberFormat="1" applyFont="1" applyFill="1" applyBorder="1" applyAlignment="1" applyProtection="1">
      <alignment vertical="center" shrinkToFit="1"/>
      <protection locked="0"/>
    </xf>
    <xf numFmtId="0" fontId="19" fillId="0" borderId="57" xfId="0" applyFont="1" applyFill="1" applyBorder="1" applyAlignment="1">
      <alignment horizontal="left" vertical="center" shrinkToFit="1"/>
    </xf>
    <xf numFmtId="164" fontId="23" fillId="0" borderId="66" xfId="0" applyNumberFormat="1" applyFont="1" applyFill="1" applyBorder="1" applyAlignment="1" applyProtection="1">
      <alignment vertical="center" shrinkToFit="1"/>
      <protection locked="0"/>
    </xf>
    <xf numFmtId="164" fontId="23" fillId="0" borderId="67" xfId="0" applyNumberFormat="1" applyFont="1" applyFill="1" applyBorder="1" applyAlignment="1" applyProtection="1">
      <alignment vertical="center" shrinkToFit="1"/>
      <protection locked="0"/>
    </xf>
    <xf numFmtId="164" fontId="23" fillId="0" borderId="68" xfId="0" applyNumberFormat="1" applyFont="1" applyFill="1" applyBorder="1" applyAlignment="1" applyProtection="1">
      <alignment vertical="center" shrinkToFit="1"/>
      <protection locked="0"/>
    </xf>
    <xf numFmtId="164" fontId="23" fillId="0" borderId="69" xfId="0" applyNumberFormat="1" applyFont="1" applyFill="1" applyBorder="1" applyAlignment="1" applyProtection="1">
      <alignment vertical="center" shrinkToFit="1"/>
      <protection locked="0"/>
    </xf>
    <xf numFmtId="164" fontId="19" fillId="0" borderId="67" xfId="0" applyNumberFormat="1" applyFont="1" applyFill="1" applyBorder="1" applyAlignment="1" applyProtection="1">
      <alignment vertical="center" shrinkToFit="1"/>
      <protection locked="0"/>
    </xf>
    <xf numFmtId="164" fontId="19" fillId="0" borderId="43" xfId="0" applyNumberFormat="1" applyFont="1" applyFill="1" applyBorder="1" applyAlignment="1" applyProtection="1">
      <alignment horizontal="center" vertical="center" shrinkToFit="1"/>
      <protection locked="0"/>
    </xf>
    <xf numFmtId="164" fontId="19" fillId="0" borderId="44" xfId="0" applyNumberFormat="1" applyFont="1" applyFill="1" applyBorder="1" applyAlignment="1" applyProtection="1">
      <alignment horizontal="center" vertical="center" shrinkToFit="1"/>
      <protection locked="0"/>
    </xf>
    <xf numFmtId="164" fontId="23" fillId="0" borderId="43" xfId="0" applyNumberFormat="1" applyFont="1" applyFill="1" applyBorder="1" applyAlignment="1" applyProtection="1">
      <alignment horizontal="center" vertical="center" shrinkToFit="1"/>
      <protection locked="0"/>
    </xf>
    <xf numFmtId="164" fontId="23" fillId="0" borderId="44" xfId="0" applyNumberFormat="1" applyFont="1" applyFill="1" applyBorder="1" applyAlignment="1" applyProtection="1">
      <alignment horizontal="center" vertical="center" shrinkToFit="1"/>
      <protection locked="0"/>
    </xf>
    <xf numFmtId="0" fontId="0" fillId="0" borderId="34" xfId="0" applyBorder="1" applyAlignment="1" applyProtection="1">
      <alignment horizontal="center" vertical="center"/>
      <protection hidden="1"/>
    </xf>
    <xf numFmtId="0" fontId="0" fillId="0" borderId="11" xfId="0" applyFont="1" applyBorder="1" applyAlignment="1" applyProtection="1">
      <alignment horizontal="center" vertical="center"/>
      <protection hidden="1"/>
    </xf>
    <xf numFmtId="0" fontId="0" fillId="0" borderId="10" xfId="0" applyFont="1" applyBorder="1" applyAlignment="1" applyProtection="1">
      <alignment horizontal="center" vertical="center"/>
      <protection hidden="1"/>
    </xf>
    <xf numFmtId="0" fontId="3" fillId="0" borderId="12" xfId="0" applyNumberFormat="1" applyFont="1" applyBorder="1" applyAlignment="1" applyProtection="1">
      <alignment horizontal="center" vertical="center"/>
      <protection hidden="1"/>
    </xf>
  </cellXfs>
  <cellStyles count="6">
    <cellStyle name="Hyperlink" xfId="2" builtinId="8"/>
    <cellStyle name="Normal" xfId="0" builtinId="0"/>
    <cellStyle name="Normal 2" xfId="1" xr:uid="{00000000-0005-0000-0000-000000000000}"/>
    <cellStyle name="Normal 2 2" xfId="4" xr:uid="{B63A97E0-4D59-4BF8-A7A0-B691C3CFB944}"/>
    <cellStyle name="Normal 3 2" xfId="5" xr:uid="{73421180-D0C4-4C46-8624-C46BBE3645DD}"/>
    <cellStyle name="Обычный 2" xfId="3" xr:uid="{00000000-0005-0000-0000-000003000000}"/>
  </cellStyles>
  <dxfs count="127">
    <dxf>
      <border>
        <bottom style="thin">
          <color auto="1"/>
        </bottom>
        <vertical/>
        <horizontal/>
      </border>
    </dxf>
    <dxf>
      <font>
        <color theme="0" tint="-4.9989318521683403E-2"/>
      </font>
      <fill>
        <patternFill>
          <bgColor theme="0" tint="-4.9989318521683403E-2"/>
        </patternFill>
      </fill>
      <border>
        <left/>
        <right/>
      </border>
    </dxf>
    <dxf>
      <font>
        <b/>
        <i val="0"/>
      </font>
    </dxf>
    <dxf>
      <font>
        <b/>
        <i val="0"/>
      </font>
      <border>
        <bottom style="thin">
          <color auto="1"/>
        </bottom>
        <vertical/>
        <horizontal/>
      </border>
    </dxf>
    <dxf>
      <border>
        <top style="thin">
          <color auto="1"/>
        </top>
        <vertical/>
        <horizontal/>
      </border>
    </dxf>
    <dxf>
      <border>
        <top style="thin">
          <color auto="1"/>
        </top>
        <bottom style="thin">
          <color auto="1"/>
        </bottom>
        <vertical/>
        <horizontal/>
      </border>
    </dxf>
    <dxf>
      <numFmt numFmtId="168" formatCode="General;General;;"/>
    </dxf>
    <dxf>
      <border>
        <right style="thin">
          <color auto="1"/>
        </right>
        <vertical/>
        <horizontal/>
      </border>
    </dxf>
    <dxf>
      <border>
        <left style="thin">
          <color auto="1"/>
        </left>
        <vertical/>
        <horizontal/>
      </border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_(* #,##0.00_);_(* \(#,##0.00\);_(* &quot;-&quot;??_);_(@_)"/>
      <fill>
        <patternFill patternType="solid">
          <fgColor indexed="64"/>
          <bgColor theme="0" tint="-4.9989318521683403E-2"/>
        </patternFill>
      </fill>
      <alignment horizontal="general" vertical="center" textRotation="0" wrapText="0" indent="0" justifyLastLine="0" shrinkToFit="1" readingOrder="0"/>
      <border diagonalUp="0" diagonalDown="0">
        <left style="thin">
          <color theme="3"/>
        </left>
        <right style="thin">
          <color theme="3"/>
        </right>
        <top style="thin">
          <color theme="5"/>
        </top>
        <bottom style="thin">
          <color theme="5"/>
        </bottom>
        <vertical/>
        <horizontal style="thin">
          <color theme="5"/>
        </horizontal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_(* #,##0.00_);_(* \(#,##0.00\);_(* &quot;-&quot;??_);_(@_)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1" readingOrder="0"/>
      <border diagonalUp="0" diagonalDown="0">
        <left/>
        <right/>
        <top style="thin">
          <color theme="5"/>
        </top>
        <bottom style="thin">
          <color theme="5"/>
        </bottom>
        <horizontal style="thin">
          <color theme="5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_(* #,##0.00_);_(* \(#,##0.00\);_(* &quot;-&quot;??_);_(@_)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1" readingOrder="0"/>
      <border diagonalUp="0" diagonalDown="0">
        <left/>
        <right/>
        <top style="thin">
          <color theme="5"/>
        </top>
        <bottom style="thin">
          <color theme="5"/>
        </bottom>
        <horizontal style="thin">
          <color theme="5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_(* #,##0.00_);_(* \(#,##0.00\);_(* &quot;-&quot;??_);_(@_)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1" readingOrder="0"/>
      <border diagonalUp="0" diagonalDown="0">
        <left/>
        <right/>
        <top style="thin">
          <color theme="5"/>
        </top>
        <bottom style="thin">
          <color theme="5"/>
        </bottom>
        <horizontal style="thin">
          <color theme="5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_(* #,##0.00_);_(* \(#,##0.00\);_(* &quot;-&quot;??_);_(@_)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1" readingOrder="0"/>
      <border diagonalUp="0" diagonalDown="0">
        <left/>
        <right/>
        <top style="thin">
          <color theme="5"/>
        </top>
        <bottom style="thin">
          <color theme="5"/>
        </bottom>
        <horizontal style="thin">
          <color theme="5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_(* #,##0.00_);_(* \(#,##0.00\);_(* &quot;-&quot;??_);_(@_)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1" readingOrder="0"/>
      <border diagonalUp="0" diagonalDown="0">
        <left/>
        <right/>
        <top style="thin">
          <color theme="5"/>
        </top>
        <bottom style="thin">
          <color theme="5"/>
        </bottom>
        <horizontal style="thin">
          <color theme="5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_(* #,##0.00_);_(* \(#,##0.00\);_(* &quot;-&quot;??_);_(@_)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1" readingOrder="0"/>
      <border diagonalUp="0" diagonalDown="0">
        <left/>
        <right/>
        <top style="thin">
          <color theme="5"/>
        </top>
        <bottom style="thin">
          <color theme="5"/>
        </bottom>
        <horizontal style="thin">
          <color theme="5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_(* #,##0.00_);_(* \(#,##0.00\);_(* &quot;-&quot;??_);_(@_)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1" readingOrder="0"/>
      <border diagonalUp="0" diagonalDown="0">
        <left/>
        <right/>
        <top style="thin">
          <color theme="5"/>
        </top>
        <bottom style="thin">
          <color theme="5"/>
        </bottom>
        <horizontal style="thin">
          <color theme="5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_(* #,##0.00_);_(* \(#,##0.00\);_(* &quot;-&quot;??_);_(@_)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1" readingOrder="0"/>
      <border diagonalUp="0" diagonalDown="0">
        <left/>
        <right/>
        <top style="thin">
          <color theme="5"/>
        </top>
        <bottom style="thin">
          <color theme="5"/>
        </bottom>
        <horizontal style="thin">
          <color theme="5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_(* #,##0.00_);_(* \(#,##0.00\);_(* &quot;-&quot;??_);_(@_)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1" readingOrder="0"/>
      <border diagonalUp="0" diagonalDown="0">
        <left/>
        <right/>
        <top style="thin">
          <color theme="5"/>
        </top>
        <bottom style="thin">
          <color theme="5"/>
        </bottom>
        <horizontal style="thin">
          <color theme="5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_(* #,##0.00_);_(* \(#,##0.00\);_(* &quot;-&quot;??_);_(@_)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1" readingOrder="0"/>
      <border diagonalUp="0" diagonalDown="0">
        <left/>
        <right/>
        <top style="thin">
          <color theme="5"/>
        </top>
        <bottom style="thin">
          <color theme="5"/>
        </bottom>
        <horizontal style="thin">
          <color theme="5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_(* #,##0.00_);_(* \(#,##0.00\);_(* &quot;-&quot;??_);_(@_)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1" readingOrder="0"/>
      <border diagonalUp="0" diagonalDown="0">
        <left/>
        <right/>
        <top style="thin">
          <color theme="5"/>
        </top>
        <bottom style="thin">
          <color theme="5"/>
        </bottom>
        <horizontal style="thin">
          <color theme="5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_(* #,##0.00_);_(* \(#,##0.00\);_(* &quot;-&quot;??_);_(@_)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1" readingOrder="0"/>
      <border diagonalUp="0" diagonalDown="0">
        <left/>
        <right/>
        <top style="thin">
          <color theme="5"/>
        </top>
        <bottom style="thin">
          <color theme="5"/>
        </bottom>
        <horizontal style="thin">
          <color theme="5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1" readingOrder="0"/>
      <border diagonalUp="0" diagonalDown="0">
        <left style="thin">
          <color theme="3"/>
        </left>
        <right style="thin">
          <color theme="3"/>
        </right>
        <top style="thin">
          <color theme="5"/>
        </top>
        <bottom style="thin">
          <color theme="5"/>
        </bottom>
        <vertical/>
        <horizontal style="thin">
          <color theme="5"/>
        </horizontal>
      </border>
    </dxf>
    <dxf>
      <border outline="0">
        <left style="thin">
          <color theme="3"/>
        </left>
        <right style="thin">
          <color theme="3"/>
        </right>
        <top style="thin">
          <color theme="3"/>
        </top>
        <bottom style="thin">
          <color theme="5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1" readingOrder="0"/>
      <protection locked="0" hidden="0"/>
    </dxf>
    <dxf>
      <border>
        <bottom style="thin">
          <color theme="3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5" tint="0.79998168889431442"/>
        </patternFill>
      </fill>
      <alignment horizontal="center" vertical="center" textRotation="0" wrapText="0" indent="0" justifyLastLine="0" shrinkToFit="1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_(* #,##0.00_);_(* \(#,##0.00\);_(* &quot;-&quot;??_);_(@_)"/>
      <fill>
        <patternFill patternType="solid">
          <fgColor indexed="64"/>
          <bgColor theme="0" tint="-4.9989318521683403E-2"/>
        </patternFill>
      </fill>
      <alignment horizontal="general" vertical="center" textRotation="0" wrapText="0" indent="0" justifyLastLine="0" shrinkToFit="1" readingOrder="0"/>
      <border diagonalUp="0" diagonalDown="0">
        <left style="thin">
          <color theme="3"/>
        </left>
        <right style="thin">
          <color theme="3"/>
        </right>
        <top style="thin">
          <color theme="5"/>
        </top>
        <bottom style="thin">
          <color theme="5"/>
        </bottom>
        <vertical/>
        <horizontal style="thin">
          <color theme="5"/>
        </horizontal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_(* #,##0.00_);_(* \(#,##0.00\);_(* &quot;-&quot;??_);_(@_)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1" readingOrder="0"/>
      <border diagonalUp="0" diagonalDown="0">
        <left/>
        <right/>
        <top style="thin">
          <color theme="5"/>
        </top>
        <bottom style="thin">
          <color theme="5"/>
        </bottom>
        <horizontal style="thin">
          <color theme="5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_(* #,##0.00_);_(* \(#,##0.00\);_(* &quot;-&quot;??_);_(@_)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1" readingOrder="0"/>
      <border diagonalUp="0" diagonalDown="0">
        <left/>
        <right/>
        <top style="thin">
          <color theme="5"/>
        </top>
        <bottom style="thin">
          <color theme="5"/>
        </bottom>
        <horizontal style="thin">
          <color theme="5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_(* #,##0.00_);_(* \(#,##0.00\);_(* &quot;-&quot;??_);_(@_)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1" readingOrder="0"/>
      <border diagonalUp="0" diagonalDown="0">
        <left/>
        <right/>
        <top style="thin">
          <color theme="5"/>
        </top>
        <bottom style="thin">
          <color theme="5"/>
        </bottom>
        <horizontal style="thin">
          <color theme="5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_(* #,##0.00_);_(* \(#,##0.00\);_(* &quot;-&quot;??_);_(@_)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1" readingOrder="0"/>
      <border diagonalUp="0" diagonalDown="0">
        <left/>
        <right/>
        <top style="thin">
          <color theme="5"/>
        </top>
        <bottom style="thin">
          <color theme="5"/>
        </bottom>
        <horizontal style="thin">
          <color theme="5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_(* #,##0.00_);_(* \(#,##0.00\);_(* &quot;-&quot;??_);_(@_)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1" readingOrder="0"/>
      <border diagonalUp="0" diagonalDown="0">
        <left/>
        <right/>
        <top style="thin">
          <color theme="5"/>
        </top>
        <bottom style="thin">
          <color theme="5"/>
        </bottom>
        <horizontal style="thin">
          <color theme="5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_(* #,##0.00_);_(* \(#,##0.00\);_(* &quot;-&quot;??_);_(@_)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1" readingOrder="0"/>
      <border diagonalUp="0" diagonalDown="0">
        <left/>
        <right/>
        <top style="thin">
          <color theme="5"/>
        </top>
        <bottom style="thin">
          <color theme="5"/>
        </bottom>
        <horizontal style="thin">
          <color theme="5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_(* #,##0.00_);_(* \(#,##0.00\);_(* &quot;-&quot;??_);_(@_)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1" readingOrder="0"/>
      <border diagonalUp="0" diagonalDown="0">
        <left/>
        <right/>
        <top style="thin">
          <color theme="5"/>
        </top>
        <bottom style="thin">
          <color theme="5"/>
        </bottom>
        <horizontal style="thin">
          <color theme="5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_(* #,##0.00_);_(* \(#,##0.00\);_(* &quot;-&quot;??_);_(@_)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1" readingOrder="0"/>
      <border diagonalUp="0" diagonalDown="0">
        <left/>
        <right/>
        <top style="thin">
          <color theme="5"/>
        </top>
        <bottom style="thin">
          <color theme="5"/>
        </bottom>
        <horizontal style="thin">
          <color theme="5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_(* #,##0.00_);_(* \(#,##0.00\);_(* &quot;-&quot;??_);_(@_)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1" readingOrder="0"/>
      <border diagonalUp="0" diagonalDown="0">
        <left/>
        <right/>
        <top style="thin">
          <color theme="5"/>
        </top>
        <bottom style="thin">
          <color theme="5"/>
        </bottom>
        <horizontal style="thin">
          <color theme="5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_(* #,##0.00_);_(* \(#,##0.00\);_(* &quot;-&quot;??_);_(@_)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1" readingOrder="0"/>
      <border diagonalUp="0" diagonalDown="0">
        <left/>
        <right/>
        <top style="thin">
          <color theme="5"/>
        </top>
        <bottom style="thin">
          <color theme="5"/>
        </bottom>
        <horizontal style="thin">
          <color theme="5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_(* #,##0.00_);_(* \(#,##0.00\);_(* &quot;-&quot;??_);_(@_)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1" readingOrder="0"/>
      <border diagonalUp="0" diagonalDown="0">
        <left/>
        <right/>
        <top style="thin">
          <color theme="5"/>
        </top>
        <bottom style="thin">
          <color theme="5"/>
        </bottom>
        <horizontal style="thin">
          <color theme="5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_(* #,##0.00_);_(* \(#,##0.00\);_(* &quot;-&quot;??_);_(@_)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1" readingOrder="0"/>
      <border diagonalUp="0" diagonalDown="0">
        <left/>
        <right/>
        <top style="thin">
          <color theme="5"/>
        </top>
        <bottom style="thin">
          <color theme="5"/>
        </bottom>
        <horizontal style="thin">
          <color theme="5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1" readingOrder="0"/>
      <border diagonalUp="0" diagonalDown="0">
        <left style="thin">
          <color theme="3"/>
        </left>
        <right style="thin">
          <color theme="3"/>
        </right>
        <top style="thin">
          <color theme="5"/>
        </top>
        <bottom style="thin">
          <color theme="5"/>
        </bottom>
        <vertical/>
        <horizontal style="thin">
          <color theme="5"/>
        </horizontal>
      </border>
    </dxf>
    <dxf>
      <border outline="0">
        <left style="thin">
          <color theme="3"/>
        </left>
        <right style="thin">
          <color theme="3"/>
        </right>
        <top style="thin">
          <color theme="3"/>
        </top>
        <bottom style="double">
          <color theme="5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1" readingOrder="0"/>
      <protection locked="0" hidden="0"/>
    </dxf>
    <dxf>
      <border>
        <bottom style="thin">
          <color theme="3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5" tint="0.79998168889431442"/>
        </patternFill>
      </fill>
      <alignment horizontal="center" vertical="center" textRotation="0" wrapText="0" indent="0" justifyLastLine="0" shrinkToFit="1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204"/>
        <scheme val="minor"/>
      </font>
      <numFmt numFmtId="164" formatCode="_(* #,##0.00_);_(* \(#,##0.00\);_(* &quot;-&quot;??_);_(@_)"/>
      <fill>
        <patternFill patternType="solid">
          <fgColor indexed="64"/>
          <bgColor theme="0" tint="-4.9989318521683403E-2"/>
        </patternFill>
      </fill>
      <alignment horizontal="general" vertical="center" textRotation="0" wrapText="0" indent="0" justifyLastLine="0" shrinkToFit="1" readingOrder="0"/>
      <border diagonalUp="0" diagonalDown="0">
        <left style="thin">
          <color theme="3"/>
        </left>
        <right style="thin">
          <color theme="3"/>
        </right>
        <top style="thin">
          <color theme="4"/>
        </top>
        <bottom style="thin">
          <color theme="4"/>
        </bottom>
        <vertical/>
        <horizontal style="thin">
          <color theme="4"/>
        </horizontal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204"/>
        <scheme val="minor"/>
      </font>
      <numFmt numFmtId="164" formatCode="_(* #,##0.00_);_(* \(#,##0.00\);_(* &quot;-&quot;??_);_(@_)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1" readingOrder="0"/>
      <border diagonalUp="0" diagonalDown="0">
        <left/>
        <right/>
        <top style="thin">
          <color theme="4"/>
        </top>
        <bottom style="thin">
          <color theme="4"/>
        </bottom>
        <horizontal style="thin">
          <color theme="4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204"/>
        <scheme val="minor"/>
      </font>
      <numFmt numFmtId="164" formatCode="_(* #,##0.00_);_(* \(#,##0.00\);_(* &quot;-&quot;??_);_(@_)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1" readingOrder="0"/>
      <border diagonalUp="0" diagonalDown="0">
        <left/>
        <right/>
        <top style="thin">
          <color theme="4"/>
        </top>
        <bottom style="thin">
          <color theme="4"/>
        </bottom>
        <horizontal style="thin">
          <color theme="4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204"/>
        <scheme val="minor"/>
      </font>
      <numFmt numFmtId="164" formatCode="_(* #,##0.00_);_(* \(#,##0.00\);_(* &quot;-&quot;??_);_(@_)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1" readingOrder="0"/>
      <border diagonalUp="0" diagonalDown="0">
        <left/>
        <right/>
        <top style="thin">
          <color theme="4"/>
        </top>
        <bottom style="thin">
          <color theme="4"/>
        </bottom>
        <horizontal style="thin">
          <color theme="4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204"/>
        <scheme val="minor"/>
      </font>
      <numFmt numFmtId="164" formatCode="_(* #,##0.00_);_(* \(#,##0.00\);_(* &quot;-&quot;??_);_(@_)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1" readingOrder="0"/>
      <border diagonalUp="0" diagonalDown="0">
        <left/>
        <right/>
        <top style="thin">
          <color theme="4"/>
        </top>
        <bottom style="thin">
          <color theme="4"/>
        </bottom>
        <horizontal style="thin">
          <color theme="4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204"/>
        <scheme val="minor"/>
      </font>
      <numFmt numFmtId="164" formatCode="_(* #,##0.00_);_(* \(#,##0.00\);_(* &quot;-&quot;??_);_(@_)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1" readingOrder="0"/>
      <border diagonalUp="0" diagonalDown="0">
        <left/>
        <right/>
        <top style="thin">
          <color theme="4"/>
        </top>
        <bottom style="thin">
          <color theme="4"/>
        </bottom>
        <horizontal style="thin">
          <color theme="4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204"/>
        <scheme val="minor"/>
      </font>
      <numFmt numFmtId="164" formatCode="_(* #,##0.00_);_(* \(#,##0.00\);_(* &quot;-&quot;??_);_(@_)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1" readingOrder="0"/>
      <border diagonalUp="0" diagonalDown="0">
        <left/>
        <right/>
        <top style="thin">
          <color theme="4"/>
        </top>
        <bottom style="thin">
          <color theme="4"/>
        </bottom>
        <horizontal style="thin">
          <color theme="4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204"/>
        <scheme val="minor"/>
      </font>
      <numFmt numFmtId="164" formatCode="_(* #,##0.00_);_(* \(#,##0.00\);_(* &quot;-&quot;??_);_(@_)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1" readingOrder="0"/>
      <border diagonalUp="0" diagonalDown="0">
        <left/>
        <right/>
        <top style="thin">
          <color theme="4"/>
        </top>
        <bottom style="thin">
          <color theme="4"/>
        </bottom>
        <horizontal style="thin">
          <color theme="4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204"/>
        <scheme val="minor"/>
      </font>
      <numFmt numFmtId="164" formatCode="_(* #,##0.00_);_(* \(#,##0.00\);_(* &quot;-&quot;??_);_(@_)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1" readingOrder="0"/>
      <border diagonalUp="0" diagonalDown="0">
        <left/>
        <right/>
        <top style="thin">
          <color theme="4"/>
        </top>
        <bottom style="thin">
          <color theme="4"/>
        </bottom>
        <horizontal style="thin">
          <color theme="4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204"/>
        <scheme val="minor"/>
      </font>
      <numFmt numFmtId="164" formatCode="_(* #,##0.00_);_(* \(#,##0.00\);_(* &quot;-&quot;??_);_(@_)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1" readingOrder="0"/>
      <border diagonalUp="0" diagonalDown="0">
        <left/>
        <right/>
        <top style="thin">
          <color theme="4"/>
        </top>
        <bottom style="thin">
          <color theme="4"/>
        </bottom>
        <horizontal style="thin">
          <color theme="4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204"/>
        <scheme val="minor"/>
      </font>
      <numFmt numFmtId="164" formatCode="_(* #,##0.00_);_(* \(#,##0.00\);_(* &quot;-&quot;??_);_(@_)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1" readingOrder="0"/>
      <border diagonalUp="0" diagonalDown="0">
        <left/>
        <right/>
        <top style="thin">
          <color theme="4"/>
        </top>
        <bottom style="thin">
          <color theme="4"/>
        </bottom>
        <horizontal style="thin">
          <color theme="4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204"/>
        <scheme val="minor"/>
      </font>
      <numFmt numFmtId="164" formatCode="_(* #,##0.00_);_(* \(#,##0.00\);_(* &quot;-&quot;??_);_(@_)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1" readingOrder="0"/>
      <border diagonalUp="0" diagonalDown="0">
        <left/>
        <right/>
        <top style="thin">
          <color theme="4"/>
        </top>
        <bottom style="thin">
          <color theme="4"/>
        </bottom>
        <horizontal style="thin">
          <color theme="4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204"/>
        <scheme val="minor"/>
      </font>
      <numFmt numFmtId="164" formatCode="_(* #,##0.00_);_(* \(#,##0.00\);_(* &quot;-&quot;??_);_(@_)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1" readingOrder="0"/>
      <border diagonalUp="0" diagonalDown="0">
        <left/>
        <right/>
        <top style="thin">
          <color theme="4"/>
        </top>
        <bottom style="thin">
          <color theme="4"/>
        </bottom>
        <horizontal style="thin">
          <color theme="4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1" readingOrder="0"/>
      <border diagonalUp="0" diagonalDown="0">
        <left style="thin">
          <color theme="3"/>
        </left>
        <right style="thin">
          <color theme="3"/>
        </right>
        <top style="thin">
          <color theme="4"/>
        </top>
        <bottom style="thin">
          <color theme="4"/>
        </bottom>
        <vertical/>
        <horizontal style="thin">
          <color theme="4"/>
        </horizontal>
      </border>
    </dxf>
    <dxf>
      <border outline="0">
        <left style="thin">
          <color theme="3"/>
        </left>
        <right style="thin">
          <color theme="3"/>
        </right>
        <top style="thin">
          <color theme="3"/>
        </top>
        <bottom style="double">
          <color theme="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204"/>
        <scheme val="minor"/>
      </font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1" readingOrder="0"/>
      <protection locked="0" hidden="0"/>
    </dxf>
    <dxf>
      <border>
        <bottom style="thin">
          <color theme="3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4" tint="-0.499984740745262"/>
        <name val="Calibri"/>
        <family val="2"/>
        <scheme val="minor"/>
      </font>
      <fill>
        <patternFill patternType="solid">
          <fgColor indexed="64"/>
          <bgColor theme="3" tint="0.79998168889431442"/>
        </patternFill>
      </fill>
      <alignment horizontal="center" vertical="center" textRotation="0" wrapText="0" indent="0" justifyLastLine="0" shrinkToFit="1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204"/>
        <scheme val="minor"/>
      </font>
      <numFmt numFmtId="164" formatCode="_(* #,##0.00_);_(* \(#,##0.00\);_(* &quot;-&quot;??_);_(@_)"/>
      <fill>
        <patternFill patternType="solid">
          <fgColor indexed="64"/>
          <bgColor theme="0" tint="-4.9989318521683403E-2"/>
        </patternFill>
      </fill>
      <alignment horizontal="general" vertical="center" textRotation="0" wrapText="0" indent="0" justifyLastLine="0" shrinkToFit="1" readingOrder="0"/>
      <border diagonalUp="0" diagonalDown="0">
        <left style="thin">
          <color theme="3"/>
        </left>
        <right style="thin">
          <color theme="3"/>
        </right>
        <top style="thin">
          <color theme="4"/>
        </top>
        <bottom style="thin">
          <color theme="4"/>
        </bottom>
        <vertical/>
        <horizontal style="thin">
          <color theme="4"/>
        </horizontal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204"/>
        <scheme val="minor"/>
      </font>
      <numFmt numFmtId="164" formatCode="_(* #,##0.00_);_(* \(#,##0.00\);_(* &quot;-&quot;??_);_(@_)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1" readingOrder="0"/>
      <border diagonalUp="0" diagonalDown="0">
        <left/>
        <right/>
        <top style="thin">
          <color theme="4"/>
        </top>
        <bottom style="thin">
          <color theme="4"/>
        </bottom>
        <horizontal style="thin">
          <color theme="4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204"/>
        <scheme val="minor"/>
      </font>
      <numFmt numFmtId="164" formatCode="_(* #,##0.00_);_(* \(#,##0.00\);_(* &quot;-&quot;??_);_(@_)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1" readingOrder="0"/>
      <border diagonalUp="0" diagonalDown="0">
        <left/>
        <right/>
        <top style="thin">
          <color theme="4"/>
        </top>
        <bottom style="thin">
          <color theme="4"/>
        </bottom>
        <horizontal style="thin">
          <color theme="4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204"/>
        <scheme val="minor"/>
      </font>
      <numFmt numFmtId="164" formatCode="_(* #,##0.00_);_(* \(#,##0.00\);_(* &quot;-&quot;??_);_(@_)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1" readingOrder="0"/>
      <border diagonalUp="0" diagonalDown="0">
        <left/>
        <right/>
        <top style="thin">
          <color theme="4"/>
        </top>
        <bottom style="thin">
          <color theme="4"/>
        </bottom>
        <horizontal style="thin">
          <color theme="4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204"/>
        <scheme val="minor"/>
      </font>
      <numFmt numFmtId="164" formatCode="_(* #,##0.00_);_(* \(#,##0.00\);_(* &quot;-&quot;??_);_(@_)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1" readingOrder="0"/>
      <border diagonalUp="0" diagonalDown="0">
        <left/>
        <right/>
        <top style="thin">
          <color theme="4"/>
        </top>
        <bottom style="thin">
          <color theme="4"/>
        </bottom>
        <horizontal style="thin">
          <color theme="4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204"/>
        <scheme val="minor"/>
      </font>
      <numFmt numFmtId="164" formatCode="_(* #,##0.00_);_(* \(#,##0.00\);_(* &quot;-&quot;??_);_(@_)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1" readingOrder="0"/>
      <border diagonalUp="0" diagonalDown="0">
        <left/>
        <right/>
        <top style="thin">
          <color theme="4"/>
        </top>
        <bottom style="thin">
          <color theme="4"/>
        </bottom>
        <horizontal style="thin">
          <color theme="4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204"/>
        <scheme val="minor"/>
      </font>
      <numFmt numFmtId="164" formatCode="_(* #,##0.00_);_(* \(#,##0.00\);_(* &quot;-&quot;??_);_(@_)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1" readingOrder="0"/>
      <border diagonalUp="0" diagonalDown="0">
        <left/>
        <right/>
        <top style="thin">
          <color theme="4"/>
        </top>
        <bottom style="thin">
          <color theme="4"/>
        </bottom>
        <horizontal style="thin">
          <color theme="4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204"/>
        <scheme val="minor"/>
      </font>
      <numFmt numFmtId="164" formatCode="_(* #,##0.00_);_(* \(#,##0.00\);_(* &quot;-&quot;??_);_(@_)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1" readingOrder="0"/>
      <border diagonalUp="0" diagonalDown="0">
        <left/>
        <right/>
        <top style="thin">
          <color theme="4"/>
        </top>
        <bottom style="thin">
          <color theme="4"/>
        </bottom>
        <horizontal style="thin">
          <color theme="4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204"/>
        <scheme val="minor"/>
      </font>
      <numFmt numFmtId="164" formatCode="_(* #,##0.00_);_(* \(#,##0.00\);_(* &quot;-&quot;??_);_(@_)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1" readingOrder="0"/>
      <border diagonalUp="0" diagonalDown="0">
        <left/>
        <right/>
        <top style="thin">
          <color theme="4"/>
        </top>
        <bottom style="thin">
          <color theme="4"/>
        </bottom>
        <horizontal style="thin">
          <color theme="4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204"/>
        <scheme val="minor"/>
      </font>
      <numFmt numFmtId="164" formatCode="_(* #,##0.00_);_(* \(#,##0.00\);_(* &quot;-&quot;??_);_(@_)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1" readingOrder="0"/>
      <border diagonalUp="0" diagonalDown="0">
        <left/>
        <right/>
        <top style="thin">
          <color theme="4"/>
        </top>
        <bottom style="thin">
          <color theme="4"/>
        </bottom>
        <horizontal style="thin">
          <color theme="4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204"/>
        <scheme val="minor"/>
      </font>
      <numFmt numFmtId="164" formatCode="_(* #,##0.00_);_(* \(#,##0.00\);_(* &quot;-&quot;??_);_(@_)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1" readingOrder="0"/>
      <border diagonalUp="0" diagonalDown="0">
        <left/>
        <right/>
        <top style="thin">
          <color theme="4"/>
        </top>
        <bottom style="thin">
          <color theme="4"/>
        </bottom>
        <horizontal style="thin">
          <color theme="4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204"/>
        <scheme val="minor"/>
      </font>
      <numFmt numFmtId="164" formatCode="_(* #,##0.00_);_(* \(#,##0.00\);_(* &quot;-&quot;??_);_(@_)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1" readingOrder="0"/>
      <border diagonalUp="0" diagonalDown="0">
        <left/>
        <right/>
        <top style="thin">
          <color theme="4"/>
        </top>
        <bottom style="thin">
          <color theme="4"/>
        </bottom>
        <horizontal style="thin">
          <color theme="4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204"/>
        <scheme val="minor"/>
      </font>
      <numFmt numFmtId="164" formatCode="_(* #,##0.00_);_(* \(#,##0.00\);_(* &quot;-&quot;??_);_(@_)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1" readingOrder="0"/>
      <border diagonalUp="0" diagonalDown="0">
        <left/>
        <right/>
        <top style="thin">
          <color theme="4"/>
        </top>
        <bottom style="thin">
          <color theme="4"/>
        </bottom>
        <horizontal style="thin">
          <color theme="4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1" readingOrder="0"/>
      <border diagonalUp="0" diagonalDown="0">
        <left style="thin">
          <color theme="3"/>
        </left>
        <right style="thin">
          <color theme="3"/>
        </right>
        <top style="thin">
          <color theme="4"/>
        </top>
        <bottom style="thin">
          <color theme="4"/>
        </bottom>
        <vertical/>
        <horizontal style="thin">
          <color theme="4"/>
        </horizontal>
      </border>
    </dxf>
    <dxf>
      <border outline="0">
        <left style="thin">
          <color theme="3"/>
        </left>
        <right style="thin">
          <color theme="3"/>
        </right>
        <top style="thin">
          <color theme="3"/>
        </top>
        <bottom style="double">
          <color theme="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204"/>
        <scheme val="minor"/>
      </font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1" readingOrder="0"/>
      <protection locked="0" hidden="0"/>
    </dxf>
    <dxf>
      <border>
        <bottom style="thin">
          <color theme="3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4" tint="-0.499984740745262"/>
        <name val="Calibri"/>
        <family val="2"/>
        <scheme val="minor"/>
      </font>
      <fill>
        <patternFill patternType="solid">
          <fgColor indexed="64"/>
          <bgColor theme="3" tint="0.79998168889431442"/>
        </patternFill>
      </fill>
      <alignment horizontal="center" vertical="center" textRotation="0" wrapText="0" indent="0" justifyLastLine="0" shrinkToFit="1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204"/>
        <scheme val="minor"/>
      </font>
      <numFmt numFmtId="164" formatCode="_(* #,##0.00_);_(* \(#,##0.00\);_(* &quot;-&quot;??_);_(@_)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theme="3"/>
        </left>
        <right style="thin">
          <color theme="3"/>
        </right>
        <top style="thin">
          <color theme="9"/>
        </top>
        <bottom style="thin">
          <color theme="9"/>
        </bottom>
        <vertical/>
        <horizontal style="thin">
          <color theme="9"/>
        </horizontal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_(* #,##0.00_);_(* \(#,##0.00\);_(* &quot;-&quot;??_);_(@_)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1" readingOrder="0"/>
      <border diagonalUp="0" diagonalDown="0">
        <left/>
        <right/>
        <top style="thin">
          <color theme="9"/>
        </top>
        <bottom style="thin">
          <color theme="9"/>
        </bottom>
        <horizontal style="thin">
          <color theme="9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_(* #,##0.00_);_(* \(#,##0.00\);_(* &quot;-&quot;??_);_(@_)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1" readingOrder="0"/>
      <border diagonalUp="0" diagonalDown="0">
        <left/>
        <right/>
        <top style="thin">
          <color theme="9"/>
        </top>
        <bottom style="thin">
          <color theme="9"/>
        </bottom>
        <horizontal style="thin">
          <color theme="9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_(* #,##0.00_);_(* \(#,##0.00\);_(* &quot;-&quot;??_);_(@_)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1" readingOrder="0"/>
      <border diagonalUp="0" diagonalDown="0">
        <left/>
        <right/>
        <top style="thin">
          <color theme="9"/>
        </top>
        <bottom style="thin">
          <color theme="9"/>
        </bottom>
        <horizontal style="thin">
          <color theme="9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_(* #,##0.00_);_(* \(#,##0.00\);_(* &quot;-&quot;??_);_(@_)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1" readingOrder="0"/>
      <border diagonalUp="0" diagonalDown="0">
        <left/>
        <right/>
        <top style="thin">
          <color theme="9"/>
        </top>
        <bottom style="thin">
          <color theme="9"/>
        </bottom>
        <horizontal style="thin">
          <color theme="9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_(* #,##0.00_);_(* \(#,##0.00\);_(* &quot;-&quot;??_);_(@_)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1" readingOrder="0"/>
      <border diagonalUp="0" diagonalDown="0">
        <left/>
        <right/>
        <top style="thin">
          <color theme="9"/>
        </top>
        <bottom style="thin">
          <color theme="9"/>
        </bottom>
        <horizontal style="thin">
          <color theme="9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_(* #,##0.00_);_(* \(#,##0.00\);_(* &quot;-&quot;??_);_(@_)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1" readingOrder="0"/>
      <border diagonalUp="0" diagonalDown="0">
        <left/>
        <right/>
        <top style="thin">
          <color theme="9"/>
        </top>
        <bottom style="thin">
          <color theme="9"/>
        </bottom>
        <horizontal style="thin">
          <color theme="9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_(* #,##0.00_);_(* \(#,##0.00\);_(* &quot;-&quot;??_);_(@_)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1" readingOrder="0"/>
      <border diagonalUp="0" diagonalDown="0">
        <left/>
        <right/>
        <top style="thin">
          <color theme="9"/>
        </top>
        <bottom style="thin">
          <color theme="9"/>
        </bottom>
        <horizontal style="thin">
          <color theme="9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_(* #,##0.00_);_(* \(#,##0.00\);_(* &quot;-&quot;??_);_(@_)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1" readingOrder="0"/>
      <border diagonalUp="0" diagonalDown="0">
        <left/>
        <right/>
        <top style="thin">
          <color theme="9"/>
        </top>
        <bottom style="thin">
          <color theme="9"/>
        </bottom>
        <horizontal style="thin">
          <color theme="9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_(* #,##0.00_);_(* \(#,##0.00\);_(* &quot;-&quot;??_);_(@_)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1" readingOrder="0"/>
      <border diagonalUp="0" diagonalDown="0">
        <left/>
        <right/>
        <top style="thin">
          <color theme="9"/>
        </top>
        <bottom style="thin">
          <color theme="9"/>
        </bottom>
        <horizontal style="thin">
          <color theme="9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_(* #,##0.00_);_(* \(#,##0.00\);_(* &quot;-&quot;??_);_(@_)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1" readingOrder="0"/>
      <border diagonalUp="0" diagonalDown="0">
        <left/>
        <right/>
        <top style="thin">
          <color theme="9"/>
        </top>
        <bottom style="thin">
          <color theme="9"/>
        </bottom>
        <horizontal style="thin">
          <color theme="9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_(* #,##0.00_);_(* \(#,##0.00\);_(* &quot;-&quot;??_);_(@_)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1" readingOrder="0"/>
      <border diagonalUp="0" diagonalDown="0">
        <left/>
        <right/>
        <top style="thin">
          <color theme="9"/>
        </top>
        <bottom style="thin">
          <color theme="9"/>
        </bottom>
        <horizontal style="thin">
          <color theme="9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_(* #,##0.00_);_(* \(#,##0.00\);_(* &quot;-&quot;??_);_(@_)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1" readingOrder="0"/>
      <border diagonalUp="0" diagonalDown="0">
        <left/>
        <right/>
        <top style="thin">
          <color theme="9"/>
        </top>
        <bottom style="thin">
          <color theme="9"/>
        </bottom>
        <horizontal style="thin">
          <color theme="9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1" readingOrder="0"/>
      <border diagonalUp="0" diagonalDown="0">
        <left style="thin">
          <color theme="3"/>
        </left>
        <right style="thin">
          <color theme="3"/>
        </right>
        <top style="thin">
          <color theme="9"/>
        </top>
        <bottom style="thin">
          <color theme="9"/>
        </bottom>
        <vertical/>
        <horizontal style="thin">
          <color theme="9"/>
        </horizontal>
      </border>
    </dxf>
    <dxf>
      <border outline="0">
        <left style="thin">
          <color theme="3"/>
        </left>
        <right style="thin">
          <color theme="3"/>
        </right>
        <top style="thin">
          <color theme="3"/>
        </top>
        <bottom style="thin">
          <color theme="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1" readingOrder="0"/>
      <protection locked="0" hidden="0"/>
    </dxf>
    <dxf>
      <border>
        <bottom style="thin">
          <color theme="3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9" tint="-0.499984740745262"/>
        <name val="Calibri"/>
        <family val="2"/>
        <charset val="204"/>
        <scheme val="minor"/>
      </font>
      <fill>
        <patternFill patternType="solid">
          <fgColor indexed="64"/>
          <bgColor theme="9" tint="0.79998168889431442"/>
        </patternFill>
      </fill>
      <alignment horizontal="center" vertical="center" textRotation="0" wrapText="0" indent="0" justifyLastLine="0" shrinkToFit="1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204"/>
        <scheme val="minor"/>
      </font>
      <numFmt numFmtId="164" formatCode="_(* #,##0.00_);_(* \(#,##0.00\);_(* &quot;-&quot;??_);_(@_)"/>
      <fill>
        <patternFill patternType="solid">
          <fgColor indexed="64"/>
          <bgColor theme="0" tint="-4.9989318521683403E-2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theme="3"/>
        </left>
        <right style="thin">
          <color theme="3"/>
        </right>
        <top style="thin">
          <color theme="9"/>
        </top>
        <bottom style="thin">
          <color theme="9"/>
        </bottom>
        <vertical/>
        <horizontal style="thin">
          <color theme="9"/>
        </horizontal>
      </border>
      <protection locked="1" hidden="1"/>
    </dxf>
    <dxf>
      <fill>
        <patternFill patternType="none">
          <fgColor indexed="64"/>
          <bgColor auto="1"/>
        </patternFill>
      </fill>
      <border diagonalUp="0" diagonalDown="0">
        <top style="thin">
          <color theme="9"/>
        </top>
        <bottom style="thin">
          <color theme="9"/>
        </bottom>
        <horizontal style="thin">
          <color theme="9"/>
        </horizontal>
      </border>
    </dxf>
    <dxf>
      <fill>
        <patternFill patternType="none">
          <fgColor indexed="64"/>
          <bgColor auto="1"/>
        </patternFill>
      </fill>
      <border diagonalUp="0" diagonalDown="0">
        <top style="thin">
          <color theme="9"/>
        </top>
        <bottom style="thin">
          <color theme="9"/>
        </bottom>
        <horizontal style="thin">
          <color theme="9"/>
        </horizontal>
      </border>
    </dxf>
    <dxf>
      <fill>
        <patternFill patternType="none">
          <fgColor indexed="64"/>
          <bgColor auto="1"/>
        </patternFill>
      </fill>
      <border diagonalUp="0" diagonalDown="0">
        <top style="thin">
          <color theme="9"/>
        </top>
        <bottom style="thin">
          <color theme="9"/>
        </bottom>
        <horizontal style="thin">
          <color theme="9"/>
        </horizontal>
      </border>
    </dxf>
    <dxf>
      <fill>
        <patternFill patternType="none">
          <fgColor indexed="64"/>
          <bgColor auto="1"/>
        </patternFill>
      </fill>
      <border diagonalUp="0" diagonalDown="0">
        <top style="thin">
          <color theme="9"/>
        </top>
        <bottom style="thin">
          <color theme="9"/>
        </bottom>
        <horizontal style="thin">
          <color theme="9"/>
        </horizontal>
      </border>
    </dxf>
    <dxf>
      <fill>
        <patternFill patternType="none">
          <fgColor indexed="64"/>
          <bgColor auto="1"/>
        </patternFill>
      </fill>
      <border diagonalUp="0" diagonalDown="0">
        <top style="thin">
          <color theme="9"/>
        </top>
        <bottom style="thin">
          <color theme="9"/>
        </bottom>
        <horizontal style="thin">
          <color theme="9"/>
        </horizontal>
      </border>
    </dxf>
    <dxf>
      <fill>
        <patternFill patternType="none">
          <fgColor indexed="64"/>
          <bgColor auto="1"/>
        </patternFill>
      </fill>
      <border diagonalUp="0" diagonalDown="0">
        <top style="thin">
          <color theme="9"/>
        </top>
        <bottom style="thin">
          <color theme="9"/>
        </bottom>
        <horizontal style="thin">
          <color theme="9"/>
        </horizontal>
      </border>
    </dxf>
    <dxf>
      <fill>
        <patternFill patternType="none">
          <fgColor indexed="64"/>
          <bgColor auto="1"/>
        </patternFill>
      </fill>
      <border diagonalUp="0" diagonalDown="0">
        <top style="thin">
          <color theme="9"/>
        </top>
        <bottom style="thin">
          <color theme="9"/>
        </bottom>
        <horizontal style="thin">
          <color theme="9"/>
        </horizontal>
      </border>
    </dxf>
    <dxf>
      <fill>
        <patternFill patternType="none">
          <fgColor indexed="64"/>
          <bgColor auto="1"/>
        </patternFill>
      </fill>
      <border diagonalUp="0" diagonalDown="0">
        <top style="thin">
          <color theme="9"/>
        </top>
        <bottom style="thin">
          <color theme="9"/>
        </bottom>
        <horizontal style="thin">
          <color theme="9"/>
        </horizontal>
      </border>
    </dxf>
    <dxf>
      <fill>
        <patternFill patternType="none">
          <fgColor indexed="64"/>
          <bgColor auto="1"/>
        </patternFill>
      </fill>
      <border diagonalUp="0" diagonalDown="0">
        <top style="thin">
          <color theme="9"/>
        </top>
        <bottom style="thin">
          <color theme="9"/>
        </bottom>
        <horizontal style="thin">
          <color theme="9"/>
        </horizontal>
      </border>
    </dxf>
    <dxf>
      <fill>
        <patternFill patternType="none">
          <fgColor indexed="64"/>
          <bgColor auto="1"/>
        </patternFill>
      </fill>
      <border diagonalUp="0" diagonalDown="0">
        <top style="thin">
          <color theme="9"/>
        </top>
        <bottom style="thin">
          <color theme="9"/>
        </bottom>
        <horizontal style="thin">
          <color theme="9"/>
        </horizontal>
      </border>
    </dxf>
    <dxf>
      <fill>
        <patternFill patternType="none">
          <fgColor indexed="64"/>
          <bgColor auto="1"/>
        </patternFill>
      </fill>
      <border diagonalUp="0" diagonalDown="0">
        <top style="thin">
          <color theme="9"/>
        </top>
        <bottom style="thin">
          <color theme="9"/>
        </bottom>
        <horizontal style="thin">
          <color theme="9"/>
        </horizontal>
      </border>
    </dxf>
    <dxf>
      <fill>
        <patternFill patternType="none">
          <fgColor indexed="64"/>
          <bgColor auto="1"/>
        </patternFill>
      </fill>
      <border diagonalUp="0" diagonalDown="0">
        <top style="thin">
          <color theme="9"/>
        </top>
        <bottom style="thin">
          <color theme="9"/>
        </bottom>
        <horizontal style="thin">
          <color theme="9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1" readingOrder="0"/>
      <border diagonalUp="0" diagonalDown="0">
        <left style="thin">
          <color theme="3"/>
        </left>
        <right style="thin">
          <color theme="3"/>
        </right>
        <top style="thin">
          <color theme="9"/>
        </top>
        <bottom style="thin">
          <color theme="9"/>
        </bottom>
        <vertical/>
        <horizontal style="thin">
          <color theme="9"/>
        </horizontal>
      </border>
    </dxf>
    <dxf>
      <border outline="0">
        <left style="thin">
          <color theme="3"/>
        </left>
        <right style="thin">
          <color theme="3"/>
        </right>
        <top style="thin">
          <color theme="3"/>
        </top>
        <bottom style="double">
          <color theme="9"/>
        </bottom>
      </border>
    </dxf>
    <dxf>
      <border>
        <bottom style="thin">
          <color theme="3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9" tint="-0.499984740745262"/>
        <name val="Calibri"/>
        <family val="2"/>
        <charset val="204"/>
        <scheme val="minor"/>
      </font>
      <fill>
        <patternFill patternType="solid">
          <fgColor indexed="64"/>
          <bgColor theme="9" tint="0.79998168889431442"/>
        </patternFill>
      </fill>
      <alignment horizontal="center" vertical="center" textRotation="0" wrapText="0" indent="0" justifyLastLine="0" shrinkToFit="1" readingOrder="0"/>
      <protection locked="1" hidden="0"/>
    </dxf>
    <dxf>
      <border>
        <left style="thin">
          <color theme="4"/>
        </left>
      </border>
    </dxf>
    <dxf>
      <border>
        <left style="thin">
          <color theme="4"/>
        </left>
      </border>
    </dxf>
    <dxf>
      <border>
        <top style="thin">
          <color theme="4"/>
        </top>
      </border>
    </dxf>
    <dxf>
      <border>
        <top style="thin">
          <color theme="4"/>
        </top>
      </border>
    </dxf>
    <dxf>
      <font>
        <b/>
        <color theme="1"/>
      </font>
      <border>
        <left style="thin">
          <color theme="4"/>
        </left>
        <right style="thin">
          <color theme="4"/>
        </right>
      </border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</border>
    </dxf>
  </dxfs>
  <tableStyles count="1" defaultTableStyle="TableStyleMedium2" defaultPivotStyle="PivotStyleLight16">
    <tableStyle name="TableStyleLight9 2" pivot="0" count="9" xr9:uid="{00000000-0011-0000-FFFF-FFFF00000000}">
      <tableStyleElement type="wholeTable" dxfId="126"/>
      <tableStyleElement type="headerRow" dxfId="125"/>
      <tableStyleElement type="totalRow" dxfId="124"/>
      <tableStyleElement type="firstColumn" dxfId="123"/>
      <tableStyleElement type="lastColumn" dxfId="122"/>
      <tableStyleElement type="firstRowStripe" dxfId="121"/>
      <tableStyleElement type="secondRowStripe" dxfId="120"/>
      <tableStyleElement type="firstColumnStripe" dxfId="119"/>
      <tableStyleElement type="secondColumnStripe" dxfId="118"/>
    </tableStyle>
  </tableStyles>
  <colors>
    <mruColors>
      <color rgb="FFFFC000"/>
      <color rgb="FF3973AD"/>
      <color rgb="FF339966"/>
      <color rgb="FFFFE699"/>
      <color rgb="FFFFCD2F"/>
      <color rgb="FFFCFCFC"/>
      <color rgb="FF990033"/>
      <color rgb="FFFFBF00"/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/>
            </a:pPr>
            <a:r>
              <a:rPr lang="en-US" sz="1400"/>
              <a:t>Cash Balances (End Of Month)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2"/>
          <c:order val="0"/>
          <c:tx>
            <c:strRef>
              <c:f>Input!$C$57</c:f>
              <c:strCache>
                <c:ptCount val="1"/>
                <c:pt idx="0">
                  <c:v>Cash End Balance</c:v>
                </c:pt>
              </c:strCache>
            </c:strRef>
          </c:tx>
          <c:spPr>
            <a:ln>
              <a:solidFill>
                <a:schemeClr val="tx2"/>
              </a:solidFill>
            </a:ln>
          </c:spPr>
          <c:marker>
            <c:symbol val="diamond"/>
            <c:size val="8"/>
            <c:spPr>
              <a:solidFill>
                <a:schemeClr val="tx2"/>
              </a:solidFill>
              <a:ln w="6350">
                <a:solidFill>
                  <a:schemeClr val="accent4"/>
                </a:solidFill>
              </a:ln>
            </c:spPr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D7FA-4EE8-B930-7182D4A2B629}"/>
              </c:ext>
            </c:extLst>
          </c:dPt>
          <c:cat>
            <c:strRef>
              <c:f>Input!$D$7:$O$7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Input!$D$57:$O$57</c:f>
              <c:numCache>
                <c:formatCode>_(* #,##0.00_);_(* \(#,##0.00\);_(* "-"??_);_(@_)</c:formatCode>
                <c:ptCount val="12"/>
                <c:pt idx="0">
                  <c:v>2800</c:v>
                </c:pt>
                <c:pt idx="1">
                  <c:v>3145</c:v>
                </c:pt>
                <c:pt idx="2">
                  <c:v>265</c:v>
                </c:pt>
                <c:pt idx="3">
                  <c:v>10</c:v>
                </c:pt>
                <c:pt idx="4">
                  <c:v>390</c:v>
                </c:pt>
                <c:pt idx="5">
                  <c:v>1675</c:v>
                </c:pt>
                <c:pt idx="6">
                  <c:v>1726</c:v>
                </c:pt>
                <c:pt idx="7">
                  <c:v>1933</c:v>
                </c:pt>
                <c:pt idx="8">
                  <c:v>1831</c:v>
                </c:pt>
                <c:pt idx="9">
                  <c:v>2271</c:v>
                </c:pt>
                <c:pt idx="10">
                  <c:v>3846</c:v>
                </c:pt>
                <c:pt idx="11">
                  <c:v>5178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7FA-4EE8-B930-7182D4A2B6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2142976"/>
        <c:axId val="92161536"/>
      </c:lineChart>
      <c:catAx>
        <c:axId val="921429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92161536"/>
        <c:crosses val="autoZero"/>
        <c:auto val="1"/>
        <c:lblAlgn val="ctr"/>
        <c:lblOffset val="100"/>
        <c:noMultiLvlLbl val="0"/>
      </c:catAx>
      <c:valAx>
        <c:axId val="92161536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#,##0" sourceLinked="0"/>
        <c:majorTickMark val="none"/>
        <c:minorTickMark val="none"/>
        <c:tickLblPos val="nextTo"/>
        <c:txPr>
          <a:bodyPr/>
          <a:lstStyle/>
          <a:p>
            <a:pPr>
              <a:defRPr b="0"/>
            </a:pPr>
            <a:endParaRPr lang="en-US"/>
          </a:p>
        </c:txPr>
        <c:crossAx val="92142976"/>
        <c:crosses val="autoZero"/>
        <c:crossBetween val="between"/>
      </c:valAx>
      <c:spPr>
        <a:solidFill>
          <a:srgbClr val="FCFCFC"/>
        </a:solidFill>
      </c:spPr>
    </c:plotArea>
    <c:plotVisOnly val="1"/>
    <c:dispBlanksAs val="gap"/>
    <c:showDLblsOverMax val="0"/>
  </c:chart>
  <c:spPr>
    <a:solidFill>
      <a:srgbClr val="FCFCFC"/>
    </a:solidFill>
    <a:ln>
      <a:solidFill>
        <a:schemeClr val="bg1">
          <a:lumMod val="85000"/>
        </a:schemeClr>
      </a:solidFill>
    </a:ln>
  </c:spPr>
  <c:txPr>
    <a:bodyPr/>
    <a:lstStyle/>
    <a:p>
      <a:pPr>
        <a:defRPr>
          <a:solidFill>
            <a:schemeClr val="bg2">
              <a:lumMod val="25000"/>
            </a:schemeClr>
          </a:solidFill>
          <a:latin typeface="+mn-lt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bg2">
                    <a:lumMod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Net Monthly Cash Flows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bg2">
                  <a:lumMod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2"/>
          <c:order val="0"/>
          <c:tx>
            <c:strRef>
              <c:f>Input!$C$55</c:f>
              <c:strCache>
                <c:ptCount val="1"/>
                <c:pt idx="0">
                  <c:v>Net Cash Flow:</c:v>
                </c:pt>
              </c:strCache>
            </c:strRef>
          </c:tx>
          <c:spPr>
            <a:solidFill>
              <a:srgbClr val="FFCD2F"/>
            </a:solidFill>
            <a:ln>
              <a:solidFill>
                <a:schemeClr val="accent4"/>
              </a:solidFill>
            </a:ln>
            <a:effectLst/>
          </c:spPr>
          <c:invertIfNegative val="1"/>
          <c:dPt>
            <c:idx val="0"/>
            <c:invertIfNegative val="1"/>
            <c:bubble3D val="0"/>
            <c:extLst>
              <c:ext xmlns:c16="http://schemas.microsoft.com/office/drawing/2014/chart" uri="{C3380CC4-5D6E-409C-BE32-E72D297353CC}">
                <c16:uniqueId val="{00000001-8E3B-4C8E-9314-1FB1E3C7C382}"/>
              </c:ext>
            </c:extLst>
          </c:dPt>
          <c:cat>
            <c:strRef>
              <c:f>Input!$D$7:$O$7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Input!$D$55:$O$55</c:f>
              <c:numCache>
                <c:formatCode>_(* #,##0.00_);_(* \(#,##0.00\);_(* "-"??_);_(@_)</c:formatCode>
                <c:ptCount val="12"/>
                <c:pt idx="0">
                  <c:v>-200</c:v>
                </c:pt>
                <c:pt idx="1">
                  <c:v>345</c:v>
                </c:pt>
                <c:pt idx="2">
                  <c:v>-2880</c:v>
                </c:pt>
                <c:pt idx="3">
                  <c:v>-255</c:v>
                </c:pt>
                <c:pt idx="4">
                  <c:v>380</c:v>
                </c:pt>
                <c:pt idx="5">
                  <c:v>1285</c:v>
                </c:pt>
                <c:pt idx="6">
                  <c:v>51</c:v>
                </c:pt>
                <c:pt idx="7">
                  <c:v>207</c:v>
                </c:pt>
                <c:pt idx="8">
                  <c:v>-102</c:v>
                </c:pt>
                <c:pt idx="9">
                  <c:v>440</c:v>
                </c:pt>
                <c:pt idx="10">
                  <c:v>1575</c:v>
                </c:pt>
                <c:pt idx="11">
                  <c:v>1332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solidFill>
                      <a:schemeClr val="accent4"/>
                    </a:solidFill>
                  </a:ln>
                  <a:effectLst/>
                </c14:spPr>
              </c14:invertSolidFillFmt>
            </c:ext>
            <c:ext xmlns:c16="http://schemas.microsoft.com/office/drawing/2014/chart" uri="{C3380CC4-5D6E-409C-BE32-E72D297353CC}">
              <c16:uniqueId val="{00000002-8E3B-4C8E-9314-1FB1E3C7C38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92177920"/>
        <c:axId val="92179456"/>
      </c:barChart>
      <c:catAx>
        <c:axId val="921779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bg2">
                    <a:lumMod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2179456"/>
        <c:crosses val="autoZero"/>
        <c:auto val="1"/>
        <c:lblAlgn val="ctr"/>
        <c:lblOffset val="100"/>
        <c:noMultiLvlLbl val="0"/>
      </c:catAx>
      <c:valAx>
        <c:axId val="92179456"/>
        <c:scaling>
          <c:orientation val="minMax"/>
        </c:scaling>
        <c:delete val="0"/>
        <c:axPos val="l"/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bg2">
                    <a:lumMod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217792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b="1">
          <a:solidFill>
            <a:schemeClr val="bg2">
              <a:lumMod val="25000"/>
            </a:schemeClr>
          </a:solidFill>
          <a:latin typeface="+mn-lt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txPr>
        <a:bodyPr/>
        <a:lstStyle/>
        <a:p>
          <a:pPr>
            <a:defRPr sz="1400"/>
          </a:pPr>
          <a:endParaRPr lang="en-US"/>
        </a:p>
      </c:txPr>
    </c:title>
    <c:autoTitleDeleted val="0"/>
    <c:plotArea>
      <c:layout/>
      <c:barChart>
        <c:barDir val="bar"/>
        <c:grouping val="clustered"/>
        <c:varyColors val="0"/>
        <c:ser>
          <c:idx val="2"/>
          <c:order val="0"/>
          <c:tx>
            <c:strRef>
              <c:f>DataBase!$AH$2</c:f>
              <c:strCache>
                <c:ptCount val="1"/>
                <c:pt idx="0">
                  <c:v>Net Cash</c:v>
                </c:pt>
              </c:strCache>
            </c:strRef>
          </c:tx>
          <c:spPr>
            <a:ln>
              <a:solidFill>
                <a:schemeClr val="bg1"/>
              </a:solidFill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FFC000"/>
              </a:solidFill>
              <a:ln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1-2236-44B1-A95E-55274F793F3A}"/>
              </c:ext>
            </c:extLst>
          </c:dPt>
          <c:dPt>
            <c:idx val="1"/>
            <c:invertIfNegative val="0"/>
            <c:bubble3D val="0"/>
            <c:spPr>
              <a:solidFill>
                <a:srgbClr val="3973AD"/>
              </a:solidFill>
              <a:ln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3-2236-44B1-A95E-55274F793F3A}"/>
              </c:ext>
            </c:extLst>
          </c:dPt>
          <c:dPt>
            <c:idx val="2"/>
            <c:invertIfNegative val="0"/>
            <c:bubble3D val="0"/>
            <c:spPr>
              <a:solidFill>
                <a:srgbClr val="339966"/>
              </a:solidFill>
              <a:ln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5-2236-44B1-A95E-55274F793F3A}"/>
              </c:ext>
            </c:extLst>
          </c:dPt>
          <c:cat>
            <c:strRef>
              <c:f>DataBase!$AG$3:$AG$5</c:f>
              <c:strCache>
                <c:ptCount val="3"/>
                <c:pt idx="0">
                  <c:v>Financing</c:v>
                </c:pt>
                <c:pt idx="1">
                  <c:v>Investing</c:v>
                </c:pt>
                <c:pt idx="2">
                  <c:v>Operating</c:v>
                </c:pt>
              </c:strCache>
            </c:strRef>
          </c:cat>
          <c:val>
            <c:numRef>
              <c:f>DataBase!$AH$3:$AH$5</c:f>
              <c:numCache>
                <c:formatCode>_(* #,##0_);_(* \(#,##0\);_(* "-"??_);_(@_)</c:formatCode>
                <c:ptCount val="3"/>
                <c:pt idx="0">
                  <c:v>2808</c:v>
                </c:pt>
                <c:pt idx="1">
                  <c:v>-3975</c:v>
                </c:pt>
                <c:pt idx="2">
                  <c:v>3345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2236-44B1-A95E-55274F793F3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axId val="92229632"/>
        <c:axId val="92231168"/>
      </c:barChart>
      <c:valAx>
        <c:axId val="92231168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#,##0" sourceLinked="0"/>
        <c:majorTickMark val="out"/>
        <c:minorTickMark val="none"/>
        <c:tickLblPos val="nextTo"/>
        <c:txPr>
          <a:bodyPr/>
          <a:lstStyle/>
          <a:p>
            <a:pPr>
              <a:defRPr sz="900" b="1"/>
            </a:pPr>
            <a:endParaRPr lang="en-US"/>
          </a:p>
        </c:txPr>
        <c:crossAx val="92229632"/>
        <c:crosses val="autoZero"/>
        <c:crossBetween val="between"/>
      </c:valAx>
      <c:catAx>
        <c:axId val="92229632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txPr>
          <a:bodyPr/>
          <a:lstStyle/>
          <a:p>
            <a:pPr>
              <a:defRPr sz="1000"/>
            </a:pPr>
            <a:endParaRPr lang="en-US"/>
          </a:p>
        </c:txPr>
        <c:crossAx val="92231168"/>
        <c:crosses val="autoZero"/>
        <c:auto val="1"/>
        <c:lblAlgn val="ctr"/>
        <c:lblOffset val="100"/>
        <c:noMultiLvlLbl val="0"/>
      </c:catAx>
      <c:spPr>
        <a:solidFill>
          <a:srgbClr val="FCFCFC"/>
        </a:solidFill>
      </c:spPr>
    </c:plotArea>
    <c:plotVisOnly val="1"/>
    <c:dispBlanksAs val="gap"/>
    <c:showDLblsOverMax val="0"/>
  </c:chart>
  <c:spPr>
    <a:solidFill>
      <a:srgbClr val="FCFCFC"/>
    </a:solidFill>
    <a:ln>
      <a:solidFill>
        <a:schemeClr val="bg1">
          <a:lumMod val="85000"/>
        </a:schemeClr>
      </a:solidFill>
    </a:ln>
  </c:spPr>
  <c:txPr>
    <a:bodyPr/>
    <a:lstStyle/>
    <a:p>
      <a:pPr>
        <a:defRPr>
          <a:solidFill>
            <a:schemeClr val="bg2">
              <a:lumMod val="25000"/>
            </a:schemeClr>
          </a:solidFill>
          <a:latin typeface="+mn-lt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txPr>
        <a:bodyPr/>
        <a:lstStyle/>
        <a:p>
          <a:pPr>
            <a:defRPr sz="1400"/>
          </a:pPr>
          <a:endParaRPr lang="en-US"/>
        </a:p>
      </c:txPr>
    </c:title>
    <c:autoTitleDeleted val="0"/>
    <c:plotArea>
      <c:layout/>
      <c:barChart>
        <c:barDir val="bar"/>
        <c:grouping val="clustered"/>
        <c:varyColors val="1"/>
        <c:ser>
          <c:idx val="2"/>
          <c:order val="0"/>
          <c:tx>
            <c:strRef>
              <c:f>DataBase!$U$2</c:f>
              <c:strCache>
                <c:ptCount val="1"/>
                <c:pt idx="0">
                  <c:v>Investment</c:v>
                </c:pt>
              </c:strCache>
            </c:strRef>
          </c:tx>
          <c:invertIfNegative val="0"/>
          <c:dPt>
            <c:idx val="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4540-4014-B80B-5866198627D8}"/>
              </c:ext>
            </c:extLst>
          </c:dPt>
          <c:cat>
            <c:strRef>
              <c:f>[0]!CF2Items</c:f>
              <c:strCache>
                <c:ptCount val="10"/>
                <c:pt idx="0">
                  <c:v>Sale of Property, Plant and Equipment</c:v>
                </c:pt>
                <c:pt idx="1">
                  <c:v>Loan Collection</c:v>
                </c:pt>
                <c:pt idx="2">
                  <c:v>Sale and Maturity of Securities</c:v>
                </c:pt>
                <c:pt idx="3">
                  <c:v>Dividends Received from Affiliates</c:v>
                </c:pt>
                <c:pt idx="4">
                  <c:v>Other Investment Proceeds</c:v>
                </c:pt>
                <c:pt idx="5">
                  <c:v>Purchase of Property, Plant and Equipment</c:v>
                </c:pt>
                <c:pt idx="6">
                  <c:v>Lending</c:v>
                </c:pt>
                <c:pt idx="7">
                  <c:v>Purchase of Securities</c:v>
                </c:pt>
                <c:pt idx="8">
                  <c:v>Acquiring Interest in Affiliates</c:v>
                </c:pt>
                <c:pt idx="9">
                  <c:v>Other Investment Payments</c:v>
                </c:pt>
              </c:strCache>
            </c:strRef>
          </c:cat>
          <c:val>
            <c:numRef>
              <c:f>[0]!CF2Values</c:f>
              <c:numCache>
                <c:formatCode>General</c:formatCode>
                <c:ptCount val="10"/>
                <c:pt idx="0">
                  <c:v>1800</c:v>
                </c:pt>
                <c:pt idx="1">
                  <c:v>150</c:v>
                </c:pt>
                <c:pt idx="2">
                  <c:v>2000</c:v>
                </c:pt>
                <c:pt idx="3">
                  <c:v>125</c:v>
                </c:pt>
                <c:pt idx="4">
                  <c:v>0</c:v>
                </c:pt>
                <c:pt idx="5">
                  <c:v>-6000</c:v>
                </c:pt>
                <c:pt idx="6">
                  <c:v>-150</c:v>
                </c:pt>
                <c:pt idx="7">
                  <c:v>-1900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540-4014-B80B-5866198627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axId val="92268800"/>
        <c:axId val="92274688"/>
      </c:barChart>
      <c:catAx>
        <c:axId val="9226880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low"/>
        <c:txPr>
          <a:bodyPr rot="0" vert="horz" anchor="ctr" anchorCtr="1"/>
          <a:lstStyle/>
          <a:p>
            <a:pPr>
              <a:defRPr/>
            </a:pPr>
            <a:endParaRPr lang="en-US"/>
          </a:p>
        </c:txPr>
        <c:crossAx val="92274688"/>
        <c:crosses val="autoZero"/>
        <c:auto val="1"/>
        <c:lblAlgn val="ctr"/>
        <c:lblOffset val="100"/>
        <c:noMultiLvlLbl val="0"/>
      </c:catAx>
      <c:valAx>
        <c:axId val="92274688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#,##0" sourceLinked="0"/>
        <c:majorTickMark val="none"/>
        <c:minorTickMark val="none"/>
        <c:tickLblPos val="nextTo"/>
        <c:crossAx val="92268800"/>
        <c:crosses val="autoZero"/>
        <c:crossBetween val="between"/>
      </c:valAx>
      <c:spPr>
        <a:solidFill>
          <a:srgbClr val="FCFCFC"/>
        </a:solidFill>
      </c:spPr>
    </c:plotArea>
    <c:plotVisOnly val="1"/>
    <c:dispBlanksAs val="gap"/>
    <c:showDLblsOverMax val="0"/>
  </c:chart>
  <c:spPr>
    <a:solidFill>
      <a:srgbClr val="FCFCFC"/>
    </a:solidFill>
    <a:ln>
      <a:solidFill>
        <a:schemeClr val="bg1">
          <a:lumMod val="85000"/>
        </a:schemeClr>
      </a:solidFill>
    </a:ln>
  </c:spPr>
  <c:txPr>
    <a:bodyPr/>
    <a:lstStyle/>
    <a:p>
      <a:pPr>
        <a:defRPr>
          <a:solidFill>
            <a:schemeClr val="bg2">
              <a:lumMod val="25000"/>
            </a:schemeClr>
          </a:solidFill>
          <a:latin typeface="+mn-lt"/>
        </a:defRPr>
      </a:pPr>
      <a:endParaRPr lang="en-US"/>
    </a:p>
  </c:tx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txPr>
        <a:bodyPr/>
        <a:lstStyle/>
        <a:p>
          <a:pPr>
            <a:defRPr sz="1400" b="1"/>
          </a:pPr>
          <a:endParaRPr lang="en-US"/>
        </a:p>
      </c:txPr>
    </c:title>
    <c:autoTitleDeleted val="0"/>
    <c:plotArea>
      <c:layout/>
      <c:barChart>
        <c:barDir val="bar"/>
        <c:grouping val="clustered"/>
        <c:varyColors val="1"/>
        <c:ser>
          <c:idx val="2"/>
          <c:order val="0"/>
          <c:tx>
            <c:strRef>
              <c:f>DataBase!$Z$2</c:f>
              <c:strCache>
                <c:ptCount val="1"/>
                <c:pt idx="0">
                  <c:v>Financing</c:v>
                </c:pt>
              </c:strCache>
            </c:strRef>
          </c:tx>
          <c:invertIfNegative val="0"/>
          <c:dPt>
            <c:idx val="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17E9-4EAF-AED4-710DCFF2C840}"/>
              </c:ext>
            </c:extLst>
          </c:dPt>
          <c:cat>
            <c:strRef>
              <c:f>[0]!CF3Items</c:f>
              <c:strCache>
                <c:ptCount val="8"/>
                <c:pt idx="0">
                  <c:v>Issuance of Debt</c:v>
                </c:pt>
                <c:pt idx="1">
                  <c:v>Issuance of Equity</c:v>
                </c:pt>
                <c:pt idx="2">
                  <c:v>Other Financing Proceeds</c:v>
                </c:pt>
                <c:pt idx="3">
                  <c:v>Debt Repayment</c:v>
                </c:pt>
                <c:pt idx="4">
                  <c:v>Interest Paid</c:v>
                </c:pt>
                <c:pt idx="5">
                  <c:v>Repurchase of Equity</c:v>
                </c:pt>
                <c:pt idx="6">
                  <c:v>Dividends and Distributions</c:v>
                </c:pt>
                <c:pt idx="7">
                  <c:v>Other Financing Payments</c:v>
                </c:pt>
              </c:strCache>
            </c:strRef>
          </c:cat>
          <c:val>
            <c:numRef>
              <c:f>[0]!CF3Values</c:f>
              <c:numCache>
                <c:formatCode>General</c:formatCode>
                <c:ptCount val="8"/>
                <c:pt idx="0">
                  <c:v>5000</c:v>
                </c:pt>
                <c:pt idx="1">
                  <c:v>1000</c:v>
                </c:pt>
                <c:pt idx="2">
                  <c:v>0</c:v>
                </c:pt>
                <c:pt idx="3">
                  <c:v>-700</c:v>
                </c:pt>
                <c:pt idx="4">
                  <c:v>-292</c:v>
                </c:pt>
                <c:pt idx="5">
                  <c:v>-1000</c:v>
                </c:pt>
                <c:pt idx="6">
                  <c:v>-1200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7E9-4EAF-AED4-710DCFF2C8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2286336"/>
        <c:axId val="92320896"/>
      </c:barChart>
      <c:catAx>
        <c:axId val="9228633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txPr>
          <a:bodyPr rot="0" vert="horz"/>
          <a:lstStyle/>
          <a:p>
            <a:pPr>
              <a:defRPr sz="900"/>
            </a:pPr>
            <a:endParaRPr lang="en-US"/>
          </a:p>
        </c:txPr>
        <c:crossAx val="92320896"/>
        <c:crosses val="autoZero"/>
        <c:auto val="1"/>
        <c:lblAlgn val="ctr"/>
        <c:lblOffset val="100"/>
        <c:noMultiLvlLbl val="0"/>
      </c:catAx>
      <c:valAx>
        <c:axId val="92320896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#,##0" sourceLinked="0"/>
        <c:majorTickMark val="out"/>
        <c:minorTickMark val="none"/>
        <c:tickLblPos val="nextTo"/>
        <c:crossAx val="92286336"/>
        <c:crosses val="autoZero"/>
        <c:crossBetween val="between"/>
      </c:valAx>
      <c:spPr>
        <a:solidFill>
          <a:srgbClr val="FCFCFC"/>
        </a:solidFill>
      </c:spPr>
    </c:plotArea>
    <c:plotVisOnly val="1"/>
    <c:dispBlanksAs val="gap"/>
    <c:showDLblsOverMax val="0"/>
  </c:chart>
  <c:spPr>
    <a:solidFill>
      <a:srgbClr val="FCFCFC"/>
    </a:solidFill>
    <a:ln>
      <a:solidFill>
        <a:schemeClr val="bg1">
          <a:lumMod val="85000"/>
        </a:schemeClr>
      </a:solidFill>
    </a:ln>
  </c:spPr>
  <c:txPr>
    <a:bodyPr/>
    <a:lstStyle/>
    <a:p>
      <a:pPr>
        <a:defRPr sz="900" b="0">
          <a:solidFill>
            <a:schemeClr val="bg2">
              <a:lumMod val="25000"/>
            </a:schemeClr>
          </a:solidFill>
          <a:latin typeface="+mn-lt"/>
        </a:defRPr>
      </a:pPr>
      <a:endParaRPr lang="en-US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txPr>
        <a:bodyPr/>
        <a:lstStyle/>
        <a:p>
          <a:pPr>
            <a:defRPr sz="1400"/>
          </a:pPr>
          <a:endParaRPr lang="en-US"/>
        </a:p>
      </c:txPr>
    </c:title>
    <c:autoTitleDeleted val="0"/>
    <c:plotArea>
      <c:layout/>
      <c:barChart>
        <c:barDir val="bar"/>
        <c:grouping val="clustered"/>
        <c:varyColors val="1"/>
        <c:ser>
          <c:idx val="2"/>
          <c:order val="0"/>
          <c:tx>
            <c:strRef>
              <c:f>DataBase!$P$2</c:f>
              <c:strCache>
                <c:ptCount val="1"/>
                <c:pt idx="0">
                  <c:v>Operations</c:v>
                </c:pt>
              </c:strCache>
            </c:strRef>
          </c:tx>
          <c:invertIfNegative val="0"/>
          <c:dPt>
            <c:idx val="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C9D9-4F43-9162-32D5FC05CCE4}"/>
              </c:ext>
            </c:extLst>
          </c:dPt>
          <c:cat>
            <c:strRef>
              <c:f>[0]!CF1Items</c:f>
              <c:strCache>
                <c:ptCount val="7"/>
                <c:pt idx="0">
                  <c:v>Net Sales Revenue</c:v>
                </c:pt>
                <c:pt idx="1">
                  <c:v>Other Operating Proceeds</c:v>
                </c:pt>
                <c:pt idx="2">
                  <c:v>Payments to Suppliers</c:v>
                </c:pt>
                <c:pt idx="3">
                  <c:v>Wages and Salaries</c:v>
                </c:pt>
                <c:pt idx="4">
                  <c:v>Marketing Expenses</c:v>
                </c:pt>
                <c:pt idx="5">
                  <c:v>General and Administrative Expenses</c:v>
                </c:pt>
                <c:pt idx="6">
                  <c:v>Income Taxes</c:v>
                </c:pt>
              </c:strCache>
            </c:strRef>
          </c:cat>
          <c:val>
            <c:numRef>
              <c:f>[0]!CF1Values</c:f>
              <c:numCache>
                <c:formatCode>General</c:formatCode>
                <c:ptCount val="7"/>
                <c:pt idx="0">
                  <c:v>24300</c:v>
                </c:pt>
                <c:pt idx="1">
                  <c:v>1810</c:v>
                </c:pt>
                <c:pt idx="2">
                  <c:v>-14950</c:v>
                </c:pt>
                <c:pt idx="3">
                  <c:v>-1485</c:v>
                </c:pt>
                <c:pt idx="4">
                  <c:v>-2215</c:v>
                </c:pt>
                <c:pt idx="5">
                  <c:v>-3365</c:v>
                </c:pt>
                <c:pt idx="6">
                  <c:v>-750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9D9-4F43-9162-32D5FC05CC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axId val="92238976"/>
        <c:axId val="92240512"/>
      </c:barChart>
      <c:catAx>
        <c:axId val="9223897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low"/>
        <c:txPr>
          <a:bodyPr rot="0" vert="horz"/>
          <a:lstStyle/>
          <a:p>
            <a:pPr>
              <a:defRPr/>
            </a:pPr>
            <a:endParaRPr lang="en-US"/>
          </a:p>
        </c:txPr>
        <c:crossAx val="92240512"/>
        <c:crosses val="autoZero"/>
        <c:auto val="1"/>
        <c:lblAlgn val="ctr"/>
        <c:lblOffset val="100"/>
        <c:noMultiLvlLbl val="0"/>
      </c:catAx>
      <c:valAx>
        <c:axId val="92240512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#,##0" sourceLinked="0"/>
        <c:majorTickMark val="none"/>
        <c:minorTickMark val="none"/>
        <c:tickLblPos val="nextTo"/>
        <c:crossAx val="92238976"/>
        <c:crosses val="autoZero"/>
        <c:crossBetween val="between"/>
      </c:valAx>
      <c:spPr>
        <a:solidFill>
          <a:srgbClr val="FCFCFC"/>
        </a:solidFill>
      </c:spPr>
    </c:plotArea>
    <c:plotVisOnly val="1"/>
    <c:dispBlanksAs val="gap"/>
    <c:showDLblsOverMax val="0"/>
  </c:chart>
  <c:spPr>
    <a:solidFill>
      <a:srgbClr val="FCFCFC"/>
    </a:solidFill>
    <a:ln>
      <a:solidFill>
        <a:schemeClr val="bg1">
          <a:lumMod val="85000"/>
        </a:schemeClr>
      </a:solidFill>
    </a:ln>
  </c:spPr>
  <c:txPr>
    <a:bodyPr/>
    <a:lstStyle/>
    <a:p>
      <a:pPr>
        <a:defRPr>
          <a:solidFill>
            <a:schemeClr val="bg2">
              <a:lumMod val="25000"/>
            </a:schemeClr>
          </a:solidFill>
          <a:latin typeface="+mn-lt"/>
        </a:defRPr>
      </a:pPr>
      <a:endParaRPr lang="en-US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image" Target="../media/image6.png"/><Relationship Id="rId3" Type="http://schemas.openxmlformats.org/officeDocument/2006/relationships/image" Target="../media/image2.png"/><Relationship Id="rId7" Type="http://schemas.openxmlformats.org/officeDocument/2006/relationships/image" Target="../media/image4.png"/><Relationship Id="rId2" Type="http://schemas.openxmlformats.org/officeDocument/2006/relationships/hyperlink" Target="#Dashboard!A5"/><Relationship Id="rId1" Type="http://schemas.openxmlformats.org/officeDocument/2006/relationships/image" Target="../media/image1.png"/><Relationship Id="rId6" Type="http://schemas.openxmlformats.org/officeDocument/2006/relationships/hyperlink" Target="#Input!A5"/><Relationship Id="rId11" Type="http://schemas.microsoft.com/office/2007/relationships/hdphoto" Target="../media/hdphoto1.wdp"/><Relationship Id="rId5" Type="http://schemas.openxmlformats.org/officeDocument/2006/relationships/image" Target="../media/image3.png"/><Relationship Id="rId15" Type="http://schemas.openxmlformats.org/officeDocument/2006/relationships/image" Target="../media/image7.png"/><Relationship Id="rId10" Type="http://schemas.openxmlformats.org/officeDocument/2006/relationships/image" Target="../media/image5.png"/><Relationship Id="rId4" Type="http://schemas.openxmlformats.org/officeDocument/2006/relationships/hyperlink" Target="#PrintForm!A5"/><Relationship Id="rId16" Type="http://schemas.openxmlformats.org/officeDocument/2006/relationships/image" Target="../media/image9.png"/><Relationship Id="rId17" Type="http://schemas.openxmlformats.org/officeDocument/2006/relationships/hyperlink" Target="https://masterproductivitykit.com/" TargetMode="External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7.png"/><Relationship Id="rId3" Type="http://schemas.openxmlformats.org/officeDocument/2006/relationships/image" Target="../media/image6.png"/><Relationship Id="rId6" Type="http://schemas.openxmlformats.org/officeDocument/2006/relationships/image" Target="../media/image8.png"/><Relationship Id="rId5" Type="http://schemas.openxmlformats.org/officeDocument/2006/relationships/hyperlink" Target="#Menu!A5"/><Relationship Id="rId4" Type="http://schemas.openxmlformats.org/officeDocument/2006/relationships/image" Target="../media/image1.png"/><Relationship Id="rId9" Type="http://schemas.openxmlformats.org/officeDocument/2006/relationships/image" Target="../media/image10.png"/><Relationship Id="rId10" Type="http://schemas.openxmlformats.org/officeDocument/2006/relationships/hyperlink" Target="https://masterproductivitykit.com/" TargetMode="Externa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12" Type="http://schemas.openxmlformats.org/officeDocument/2006/relationships/image" Target="../media/image8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hyperlink" Target="#Menu!A5"/><Relationship Id="rId5" Type="http://schemas.openxmlformats.org/officeDocument/2006/relationships/chart" Target="../charts/chart5.xml"/><Relationship Id="rId10" Type="http://schemas.openxmlformats.org/officeDocument/2006/relationships/image" Target="../media/image1.png"/><Relationship Id="rId4" Type="http://schemas.openxmlformats.org/officeDocument/2006/relationships/chart" Target="../charts/chart4.xml"/><Relationship Id="rId9" Type="http://schemas.openxmlformats.org/officeDocument/2006/relationships/image" Target="../media/image6.png"/><Relationship Id="rId14" Type="http://schemas.openxmlformats.org/officeDocument/2006/relationships/image" Target="../media/image7.png"/><Relationship Id="rId15" Type="http://schemas.openxmlformats.org/officeDocument/2006/relationships/image" Target="../media/image11.png"/><Relationship Id="rId16" Type="http://schemas.openxmlformats.org/officeDocument/2006/relationships/hyperlink" Target="https://masterproductivitykit.com/" TargetMode="External"/></Relationships>
</file>

<file path=xl/drawings/_rels/drawing4.xml.rels><?xml version="1.0" encoding="UTF-8" standalone="yes"?>
<Relationships xmlns="http://schemas.openxmlformats.org/package/2006/relationships"><Relationship Id="rId7" Type="http://schemas.openxmlformats.org/officeDocument/2006/relationships/image" Target="../media/image7.png"/><Relationship Id="rId2" Type="http://schemas.openxmlformats.org/officeDocument/2006/relationships/image" Target="../media/image8.png"/><Relationship Id="rId1" Type="http://schemas.openxmlformats.org/officeDocument/2006/relationships/hyperlink" Target="#Menu!A5"/><Relationship Id="rId5" Type="http://schemas.openxmlformats.org/officeDocument/2006/relationships/image" Target="../media/image1.png"/><Relationship Id="rId4" Type="http://schemas.openxmlformats.org/officeDocument/2006/relationships/image" Target="../media/image6.png"/><Relationship Id="rId8" Type="http://schemas.openxmlformats.org/officeDocument/2006/relationships/image" Target="../media/image12.png"/><Relationship Id="rId9" Type="http://schemas.openxmlformats.org/officeDocument/2006/relationships/hyperlink" Target="https://masterproductivitykit.com/" TargetMode="Externa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hyperlink" Target="#Menu!A5"/><Relationship Id="rId2" Type="http://schemas.openxmlformats.org/officeDocument/2006/relationships/image" Target="../media/image6.png"/><Relationship Id="rId4" Type="http://schemas.openxmlformats.org/officeDocument/2006/relationships/image" Target="../media/image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35100</xdr:colOff>
      <xdr:row>1</xdr:row>
      <xdr:rowOff>47625</xdr:rowOff>
    </xdr:from>
    <xdr:to>
      <xdr:col>2</xdr:col>
      <xdr:colOff>492300</xdr:colOff>
      <xdr:row>2</xdr:row>
      <xdr:rowOff>257175</xdr:rowOff>
    </xdr:to>
    <xdr:pic>
      <xdr:nvPicPr>
        <xdr:cNvPr id="2" name="mainico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7050" y="133350"/>
          <a:ext cx="457200" cy="457200"/>
        </a:xfrm>
        <a:prstGeom prst="rect">
          <a:avLst/>
        </a:prstGeom>
      </xdr:spPr>
    </xdr:pic>
    <xdr:clientData/>
  </xdr:twoCellAnchor>
  <xdr:twoCellAnchor editAs="oneCell">
    <xdr:from>
      <xdr:col>5</xdr:col>
      <xdr:colOff>1200150</xdr:colOff>
      <xdr:row>7</xdr:row>
      <xdr:rowOff>73819</xdr:rowOff>
    </xdr:from>
    <xdr:to>
      <xdr:col>7</xdr:col>
      <xdr:colOff>403200</xdr:colOff>
      <xdr:row>12</xdr:row>
      <xdr:rowOff>102394</xdr:rowOff>
    </xdr:to>
    <xdr:grpSp>
      <xdr:nvGrpSpPr>
        <xdr:cNvPr id="13" name="Group 12">
          <a:hlinkClick xmlns:r="http://schemas.openxmlformats.org/officeDocument/2006/relationships" r:id="rId2" tooltip="Go to:"/>
          <a:extLst>
            <a:ext uri="{FF2B5EF4-FFF2-40B4-BE49-F238E27FC236}">
              <a16:creationId xmlns:a16="http://schemas.microsoft.com/office/drawing/2014/main" id="{A9044F43-8C22-2544-B7FF-775B82430B16}"/>
            </a:ext>
          </a:extLst>
        </xdr:cNvPr>
        <xdr:cNvGrpSpPr/>
      </xdr:nvGrpSpPr>
      <xdr:grpSpPr>
        <a:xfrm>
          <a:off x="6076950" y="1207294"/>
          <a:ext cx="2232000" cy="981075"/>
          <a:chOff x="4841663" y="1371599"/>
          <a:chExt cx="2232000" cy="981075"/>
        </a:xfrm>
      </xdr:grpSpPr>
      <xdr:sp macro="" textlink="" fLocksText="0">
        <xdr:nvSpPr>
          <xdr:cNvPr id="28" name="dashb">
            <a:hlinkClick xmlns:r="http://schemas.openxmlformats.org/officeDocument/2006/relationships" r:id="rId2" tooltip="Go to:"/>
            <a:extLst>
              <a:ext uri="{FF2B5EF4-FFF2-40B4-BE49-F238E27FC236}">
                <a16:creationId xmlns:a16="http://schemas.microsoft.com/office/drawing/2014/main" id="{00000000-0008-0000-0000-00001C000000}"/>
              </a:ext>
            </a:extLst>
          </xdr:cNvPr>
          <xdr:cNvSpPr/>
        </xdr:nvSpPr>
        <xdr:spPr>
          <a:xfrm>
            <a:off x="4841663" y="1371599"/>
            <a:ext cx="2232000" cy="981075"/>
          </a:xfrm>
          <a:prstGeom prst="roundRect">
            <a:avLst>
              <a:gd name="adj" fmla="val 15068"/>
            </a:avLst>
          </a:prstGeom>
          <a:solidFill>
            <a:schemeClr val="accent1">
              <a:lumMod val="75000"/>
            </a:schemeClr>
          </a:solidFill>
          <a:ln w="38100">
            <a:noFill/>
          </a:ln>
          <a:effectLst>
            <a:outerShdw blurRad="107950" dist="12700" dir="5400000" algn="ctr">
              <a:srgbClr val="1F4E78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overflow" horzOverflow="overflow" lIns="0" tIns="0" rIns="0" bIns="0" rtlCol="0" anchor="ctr"/>
          <a:lstStyle/>
          <a:p>
            <a:pPr marL="144000" algn="l">
              <a:spcBef>
                <a:spcPts val="0"/>
              </a:spcBef>
            </a:pPr>
            <a:r>
              <a:rPr lang="en-US" sz="1400" b="1" u="sng">
                <a:solidFill>
                  <a:schemeClr val="bg1"/>
                </a:solidFill>
                <a:effectLst>
                  <a:outerShdw blurRad="50800" dist="38100" dir="13500000" algn="br" rotWithShape="0">
                    <a:srgbClr val="1F4E78">
                      <a:alpha val="40000"/>
                    </a:srgbClr>
                  </a:outerShdw>
                </a:effectLst>
                <a:latin typeface="Arial"/>
                <a:ea typeface="+mn-ea"/>
                <a:cs typeface="Arial"/>
              </a:rPr>
              <a:t>DASHBOARD</a:t>
            </a:r>
            <a:endParaRPr lang="en-US" sz="1400" b="1">
              <a:solidFill>
                <a:schemeClr val="bg1"/>
              </a:solidFill>
              <a:effectLst/>
            </a:endParaRPr>
          </a:p>
          <a:p>
            <a:pPr marL="144000" algn="l">
              <a:spcBef>
                <a:spcPts val="0"/>
              </a:spcBef>
            </a:pPr>
            <a:r>
              <a:rPr lang="en-US" sz="1100" b="0">
                <a:solidFill>
                  <a:schemeClr val="bg1"/>
                </a:solidFill>
                <a:effectLst>
                  <a:outerShdw blurRad="50800" dist="38100" dir="13500000" algn="br" rotWithShape="0">
                    <a:srgbClr val="1F4E78">
                      <a:alpha val="40000"/>
                    </a:srgbClr>
                  </a:outerShdw>
                </a:effectLst>
                <a:latin typeface="Arial"/>
                <a:ea typeface="+mn-ea"/>
                <a:cs typeface="Arial"/>
              </a:rPr>
              <a:t>Click</a:t>
            </a:r>
            <a:r>
              <a:rPr lang="en-US" sz="1100" b="0" baseline="0">
                <a:solidFill>
                  <a:schemeClr val="bg1"/>
                </a:solidFill>
                <a:effectLst>
                  <a:outerShdw blurRad="50800" dist="38100" dir="13500000" algn="br" rotWithShape="0">
                    <a:srgbClr val="1F4E78">
                      <a:alpha val="40000"/>
                    </a:srgbClr>
                  </a:outerShdw>
                </a:effectLst>
                <a:latin typeface="Arial"/>
                <a:ea typeface="+mn-ea"/>
                <a:cs typeface="Arial"/>
              </a:rPr>
              <a:t> here to see </a:t>
            </a:r>
            <a:endParaRPr lang="tr-TR" sz="1100" b="0" baseline="0">
              <a:solidFill>
                <a:schemeClr val="bg1"/>
              </a:solidFill>
              <a:effectLst>
                <a:outerShdw blurRad="50800" dist="38100" dir="13500000" algn="br" rotWithShape="0">
                  <a:srgbClr val="1F4E78">
                    <a:alpha val="40000"/>
                  </a:srgbClr>
                </a:outerShdw>
              </a:effectLst>
              <a:latin typeface="Arial"/>
              <a:ea typeface="+mn-ea"/>
              <a:cs typeface="Arial"/>
            </a:endParaRPr>
          </a:p>
          <a:p>
            <a:pPr marL="144000" algn="l">
              <a:spcBef>
                <a:spcPts val="0"/>
              </a:spcBef>
            </a:pPr>
            <a:r>
              <a:rPr lang="en-US" sz="1100" b="0" baseline="0">
                <a:solidFill>
                  <a:schemeClr val="bg1"/>
                </a:solidFill>
                <a:effectLst>
                  <a:outerShdw blurRad="50800" dist="38100" dir="13500000" algn="br" rotWithShape="0">
                    <a:srgbClr val="1F4E78">
                      <a:alpha val="40000"/>
                    </a:srgbClr>
                  </a:outerShdw>
                </a:effectLst>
                <a:latin typeface="Arial"/>
                <a:ea typeface="+mn-ea"/>
                <a:cs typeface="Arial"/>
              </a:rPr>
              <a:t>the charts</a:t>
            </a:r>
            <a:r>
              <a:rPr lang="tr-TR" sz="1100" b="0" baseline="0">
                <a:solidFill>
                  <a:schemeClr val="bg1"/>
                </a:solidFill>
                <a:effectLst/>
                <a:latin typeface="Arial"/>
                <a:ea typeface="+mn-ea"/>
                <a:cs typeface="Arial"/>
              </a:rPr>
              <a:t>.</a:t>
            </a:r>
            <a:endParaRPr lang="en-US" sz="1100" b="0">
              <a:solidFill>
                <a:schemeClr val="bg1"/>
              </a:solidFill>
              <a:effectLst/>
            </a:endParaRPr>
          </a:p>
        </xdr:txBody>
      </xdr:sp>
      <xdr:pic>
        <xdr:nvPicPr>
          <xdr:cNvPr id="10" name="Picture 9">
            <a:hlinkClick xmlns:r="http://schemas.openxmlformats.org/officeDocument/2006/relationships" r:id="rId2" tooltip="Go to:"/>
            <a:extLst>
              <a:ext uri="{FF2B5EF4-FFF2-40B4-BE49-F238E27FC236}">
                <a16:creationId xmlns:a16="http://schemas.microsoft.com/office/drawing/2014/main" id="{F0569874-A8AE-48BE-B656-D0ADB482D8ED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6218213" y="1520136"/>
            <a:ext cx="684000" cy="684000"/>
          </a:xfrm>
          <a:prstGeom prst="rect">
            <a:avLst/>
          </a:prstGeom>
          <a:effectLst>
            <a:outerShdw blurRad="63500" sx="102000" sy="102000" algn="ctr" rotWithShape="0">
              <a:prstClr val="black">
                <a:alpha val="40000"/>
              </a:prstClr>
            </a:outerShdw>
          </a:effectLst>
        </xdr:spPr>
      </xdr:pic>
    </xdr:grpSp>
    <xdr:clientData/>
  </xdr:twoCellAnchor>
  <xdr:twoCellAnchor editAs="oneCell">
    <xdr:from>
      <xdr:col>5</xdr:col>
      <xdr:colOff>1200150</xdr:colOff>
      <xdr:row>20</xdr:row>
      <xdr:rowOff>88106</xdr:rowOff>
    </xdr:from>
    <xdr:to>
      <xdr:col>7</xdr:col>
      <xdr:colOff>403200</xdr:colOff>
      <xdr:row>25</xdr:row>
      <xdr:rowOff>116681</xdr:rowOff>
    </xdr:to>
    <xdr:grpSp>
      <xdr:nvGrpSpPr>
        <xdr:cNvPr id="14" name="Group 13">
          <a:hlinkClick xmlns:r="http://schemas.openxmlformats.org/officeDocument/2006/relationships" r:id="rId4" tooltip="Go to:"/>
          <a:extLst>
            <a:ext uri="{FF2B5EF4-FFF2-40B4-BE49-F238E27FC236}">
              <a16:creationId xmlns:a16="http://schemas.microsoft.com/office/drawing/2014/main" id="{2D496594-9C52-9DC0-04A7-F95D8BAFEF97}"/>
            </a:ext>
          </a:extLst>
        </xdr:cNvPr>
        <xdr:cNvGrpSpPr/>
      </xdr:nvGrpSpPr>
      <xdr:grpSpPr>
        <a:xfrm>
          <a:off x="6076950" y="3698081"/>
          <a:ext cx="2232000" cy="981075"/>
          <a:chOff x="4915463" y="3619499"/>
          <a:chExt cx="2232000" cy="981075"/>
        </a:xfrm>
      </xdr:grpSpPr>
      <xdr:sp macro="" textlink="" fLocksText="0">
        <xdr:nvSpPr>
          <xdr:cNvPr id="37" name="Скругленный прямоугольник 36">
            <a:hlinkClick xmlns:r="http://schemas.openxmlformats.org/officeDocument/2006/relationships" r:id="rId4" tooltip="Go to:"/>
            <a:extLst>
              <a:ext uri="{FF2B5EF4-FFF2-40B4-BE49-F238E27FC236}">
                <a16:creationId xmlns:a16="http://schemas.microsoft.com/office/drawing/2014/main" id="{00000000-0008-0000-0000-000025000000}"/>
              </a:ext>
            </a:extLst>
          </xdr:cNvPr>
          <xdr:cNvSpPr/>
        </xdr:nvSpPr>
        <xdr:spPr>
          <a:xfrm>
            <a:off x="4915463" y="3619499"/>
            <a:ext cx="2232000" cy="981075"/>
          </a:xfrm>
          <a:prstGeom prst="roundRect">
            <a:avLst>
              <a:gd name="adj" fmla="val 15068"/>
            </a:avLst>
          </a:prstGeom>
          <a:solidFill>
            <a:schemeClr val="accent1">
              <a:lumMod val="75000"/>
            </a:schemeClr>
          </a:solidFill>
          <a:ln w="38100">
            <a:noFill/>
          </a:ln>
          <a:effectLst>
            <a:outerShdw blurRad="107950" dist="12700" dir="5400000" algn="ctr">
              <a:srgbClr val="1F4E78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overflow" horzOverflow="overflow" lIns="0" tIns="0" rIns="0" bIns="0" rtlCol="0" anchor="ctr"/>
          <a:lstStyle/>
          <a:p>
            <a:pPr marL="144000" algn="l"/>
            <a:r>
              <a:rPr lang="en-US" sz="1400" b="1" u="sng">
                <a:solidFill>
                  <a:schemeClr val="bg1"/>
                </a:solidFill>
                <a:effectLst>
                  <a:outerShdw blurRad="50800" dist="38100" dir="13500000" algn="br" rotWithShape="0">
                    <a:srgbClr val="1F4E78">
                      <a:alpha val="40000"/>
                    </a:srgbClr>
                  </a:outerShdw>
                </a:effectLst>
                <a:latin typeface="Arial"/>
                <a:ea typeface="+mn-ea"/>
                <a:cs typeface="Arial"/>
              </a:rPr>
              <a:t>PRINT FORM</a:t>
            </a:r>
            <a:endParaRPr lang="en-US" sz="1100">
              <a:solidFill>
                <a:schemeClr val="bg1"/>
              </a:solidFill>
              <a:effectLst/>
            </a:endParaRPr>
          </a:p>
          <a:p>
            <a:pPr marL="144000" algn="l"/>
            <a:r>
              <a:rPr lang="en-US" sz="1100">
                <a:solidFill>
                  <a:schemeClr val="bg1"/>
                </a:solidFill>
                <a:effectLst>
                  <a:outerShdw blurRad="50800" dist="38100" dir="13500000" algn="br" rotWithShape="0">
                    <a:srgbClr val="1F4E78">
                      <a:alpha val="40000"/>
                    </a:srgbClr>
                  </a:outerShdw>
                </a:effectLst>
                <a:latin typeface="Arial"/>
                <a:ea typeface="+mn-ea"/>
                <a:cs typeface="Arial"/>
              </a:rPr>
              <a:t>Click</a:t>
            </a:r>
            <a:r>
              <a:rPr lang="en-US" sz="1100" baseline="0">
                <a:solidFill>
                  <a:schemeClr val="bg1"/>
                </a:solidFill>
                <a:effectLst>
                  <a:outerShdw blurRad="50800" dist="38100" dir="13500000" algn="br" rotWithShape="0">
                    <a:srgbClr val="1F4E78">
                      <a:alpha val="40000"/>
                    </a:srgbClr>
                  </a:outerShdw>
                </a:effectLst>
                <a:latin typeface="Arial"/>
                <a:ea typeface="+mn-ea"/>
                <a:cs typeface="Arial"/>
              </a:rPr>
              <a:t> here to see</a:t>
            </a:r>
            <a:endParaRPr lang="en-US" sz="1100">
              <a:solidFill>
                <a:schemeClr val="bg1"/>
              </a:solidFill>
              <a:effectLst/>
            </a:endParaRPr>
          </a:p>
          <a:p>
            <a:pPr marL="144000" algn="l"/>
            <a:r>
              <a:rPr lang="en-US" sz="1100" baseline="0">
                <a:solidFill>
                  <a:schemeClr val="bg1"/>
                </a:solidFill>
                <a:effectLst>
                  <a:outerShdw blurRad="50800" dist="38100" dir="13500000" algn="br" rotWithShape="0">
                    <a:srgbClr val="1F4E78">
                      <a:alpha val="40000"/>
                    </a:srgbClr>
                  </a:outerShdw>
                </a:effectLst>
                <a:latin typeface="Arial"/>
                <a:ea typeface="+mn-ea"/>
                <a:cs typeface="Arial"/>
              </a:rPr>
              <a:t> and print cash</a:t>
            </a:r>
            <a:endParaRPr lang="en-US" sz="1100">
              <a:solidFill>
                <a:schemeClr val="bg1"/>
              </a:solidFill>
              <a:effectLst/>
            </a:endParaRPr>
          </a:p>
          <a:p>
            <a:pPr marL="144000" algn="l"/>
            <a:r>
              <a:rPr lang="en-US" sz="1100" baseline="0">
                <a:solidFill>
                  <a:schemeClr val="bg1"/>
                </a:solidFill>
                <a:effectLst>
                  <a:outerShdw blurRad="50800" dist="38100" dir="13500000" algn="br" rotWithShape="0">
                    <a:srgbClr val="1F4E78">
                      <a:alpha val="40000"/>
                    </a:srgbClr>
                  </a:outerShdw>
                </a:effectLst>
                <a:latin typeface="Arial"/>
                <a:ea typeface="+mn-ea"/>
                <a:cs typeface="Arial"/>
              </a:rPr>
              <a:t> flow statement</a:t>
            </a:r>
            <a:r>
              <a:rPr lang="tr-TR" sz="1100" b="1" baseline="0">
                <a:solidFill>
                  <a:schemeClr val="bg1"/>
                </a:solidFill>
                <a:effectLst/>
                <a:latin typeface="Arial"/>
                <a:ea typeface="+mn-ea"/>
                <a:cs typeface="Arial"/>
              </a:rPr>
              <a:t>.</a:t>
            </a:r>
            <a:endParaRPr lang="en-US" sz="1100">
              <a:solidFill>
                <a:schemeClr val="bg1"/>
              </a:solidFill>
              <a:effectLst/>
            </a:endParaRPr>
          </a:p>
        </xdr:txBody>
      </xdr:sp>
      <xdr:pic>
        <xdr:nvPicPr>
          <xdr:cNvPr id="12" name="Picture 11">
            <a:hlinkClick xmlns:r="http://schemas.openxmlformats.org/officeDocument/2006/relationships" r:id="rId4" tooltip="Go to:"/>
            <a:extLst>
              <a:ext uri="{FF2B5EF4-FFF2-40B4-BE49-F238E27FC236}">
                <a16:creationId xmlns:a16="http://schemas.microsoft.com/office/drawing/2014/main" id="{9641133F-6E7E-4108-A168-E059503A71DD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6292013" y="3768036"/>
            <a:ext cx="684000" cy="684000"/>
          </a:xfrm>
          <a:prstGeom prst="rect">
            <a:avLst/>
          </a:prstGeom>
          <a:effectLst>
            <a:outerShdw blurRad="63500" sx="102000" sy="102000" algn="ctr" rotWithShape="0">
              <a:prstClr val="black">
                <a:alpha val="40000"/>
              </a:prstClr>
            </a:outerShdw>
          </a:effectLst>
        </xdr:spPr>
      </xdr:pic>
    </xdr:grpSp>
    <xdr:clientData/>
  </xdr:twoCellAnchor>
  <xdr:twoCellAnchor editAs="oneCell">
    <xdr:from>
      <xdr:col>2</xdr:col>
      <xdr:colOff>949350</xdr:colOff>
      <xdr:row>13</xdr:row>
      <xdr:rowOff>176213</xdr:rowOff>
    </xdr:from>
    <xdr:to>
      <xdr:col>4</xdr:col>
      <xdr:colOff>180975</xdr:colOff>
      <xdr:row>19</xdr:row>
      <xdr:rowOff>14288</xdr:rowOff>
    </xdr:to>
    <xdr:grpSp>
      <xdr:nvGrpSpPr>
        <xdr:cNvPr id="15" name="Group 14">
          <a:hlinkClick xmlns:r="http://schemas.openxmlformats.org/officeDocument/2006/relationships" r:id="rId6" tooltip="Go to:"/>
          <a:extLst>
            <a:ext uri="{FF2B5EF4-FFF2-40B4-BE49-F238E27FC236}">
              <a16:creationId xmlns:a16="http://schemas.microsoft.com/office/drawing/2014/main" id="{50BF0E55-AE6A-9EA4-927D-B9D8568BBE97}"/>
            </a:ext>
          </a:extLst>
        </xdr:cNvPr>
        <xdr:cNvGrpSpPr/>
      </xdr:nvGrpSpPr>
      <xdr:grpSpPr>
        <a:xfrm>
          <a:off x="1311300" y="2452688"/>
          <a:ext cx="2232000" cy="981075"/>
          <a:chOff x="917363" y="2438399"/>
          <a:chExt cx="2232000" cy="981075"/>
        </a:xfrm>
      </xdr:grpSpPr>
      <xdr:sp macro="" textlink="" fLocksText="0">
        <xdr:nvSpPr>
          <xdr:cNvPr id="34" name="Скругленный прямоугольник 33">
            <a:hlinkClick xmlns:r="http://schemas.openxmlformats.org/officeDocument/2006/relationships" r:id="rId6" tooltip="Go to:"/>
            <a:extLst>
              <a:ext uri="{FF2B5EF4-FFF2-40B4-BE49-F238E27FC236}">
                <a16:creationId xmlns:a16="http://schemas.microsoft.com/office/drawing/2014/main" id="{00000000-0008-0000-0000-000022000000}"/>
              </a:ext>
            </a:extLst>
          </xdr:cNvPr>
          <xdr:cNvSpPr/>
        </xdr:nvSpPr>
        <xdr:spPr>
          <a:xfrm>
            <a:off x="917363" y="2438399"/>
            <a:ext cx="2232000" cy="981075"/>
          </a:xfrm>
          <a:prstGeom prst="roundRect">
            <a:avLst>
              <a:gd name="adj" fmla="val 15068"/>
            </a:avLst>
          </a:prstGeom>
          <a:solidFill>
            <a:schemeClr val="accent1">
              <a:lumMod val="75000"/>
            </a:schemeClr>
          </a:solidFill>
          <a:ln w="38100">
            <a:noFill/>
          </a:ln>
          <a:effectLst>
            <a:outerShdw blurRad="107950" dist="12700" dir="5400000" algn="ctr">
              <a:srgbClr val="1F4E78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overflow" horzOverflow="overflow" lIns="0" tIns="0" rIns="0" bIns="0" rtlCol="0" anchor="ctr"/>
          <a:lstStyle/>
          <a:p>
            <a:pPr marL="144000" algn="l"/>
            <a:r>
              <a:rPr lang="en-US" sz="1400" b="1" u="sng">
                <a:solidFill>
                  <a:schemeClr val="bg1"/>
                </a:solidFill>
                <a:effectLst>
                  <a:outerShdw blurRad="50800" dist="38100" dir="13500000" algn="br" rotWithShape="0">
                    <a:srgbClr val="1F4E78">
                      <a:alpha val="40000"/>
                    </a:srgbClr>
                  </a:outerShdw>
                </a:effectLst>
                <a:latin typeface="Arial"/>
                <a:ea typeface="+mn-ea"/>
                <a:cs typeface="Arial"/>
              </a:rPr>
              <a:t>INPUT</a:t>
            </a:r>
            <a:endParaRPr lang="en-US" sz="1400">
              <a:solidFill>
                <a:schemeClr val="bg1"/>
              </a:solidFill>
              <a:effectLst/>
            </a:endParaRPr>
          </a:p>
          <a:p>
            <a:pPr marL="144000" algn="l"/>
            <a:r>
              <a:rPr lang="en-US" sz="1100">
                <a:solidFill>
                  <a:schemeClr val="bg1"/>
                </a:solidFill>
                <a:effectLst>
                  <a:outerShdw blurRad="50800" dist="38100" dir="13500000" algn="br" rotWithShape="0">
                    <a:srgbClr val="1F4E78">
                      <a:alpha val="40000"/>
                    </a:srgbClr>
                  </a:outerShdw>
                </a:effectLst>
                <a:latin typeface="Arial"/>
                <a:ea typeface="+mn-ea"/>
                <a:cs typeface="Arial"/>
              </a:rPr>
              <a:t>Click</a:t>
            </a:r>
            <a:r>
              <a:rPr lang="en-US" sz="1100" baseline="0">
                <a:solidFill>
                  <a:schemeClr val="bg1"/>
                </a:solidFill>
                <a:effectLst>
                  <a:outerShdw blurRad="50800" dist="38100" dir="13500000" algn="br" rotWithShape="0">
                    <a:srgbClr val="1F4E78">
                      <a:alpha val="40000"/>
                    </a:srgbClr>
                  </a:outerShdw>
                </a:effectLst>
                <a:latin typeface="Arial"/>
                <a:ea typeface="+mn-ea"/>
                <a:cs typeface="Arial"/>
              </a:rPr>
              <a:t> here to enter </a:t>
            </a:r>
            <a:endParaRPr lang="en-US" sz="1100">
              <a:solidFill>
                <a:schemeClr val="bg1"/>
              </a:solidFill>
              <a:effectLst/>
            </a:endParaRPr>
          </a:p>
          <a:p>
            <a:pPr marL="144000" algn="l"/>
            <a:r>
              <a:rPr lang="en-US" sz="1100" baseline="0">
                <a:solidFill>
                  <a:schemeClr val="bg1"/>
                </a:solidFill>
                <a:effectLst>
                  <a:outerShdw blurRad="50800" dist="38100" dir="13500000" algn="br" rotWithShape="0">
                    <a:srgbClr val="1F4E78">
                      <a:alpha val="40000"/>
                    </a:srgbClr>
                  </a:outerShdw>
                </a:effectLst>
                <a:latin typeface="Arial"/>
                <a:ea typeface="+mn-ea"/>
                <a:cs typeface="Arial"/>
              </a:rPr>
              <a:t>cash receipts</a:t>
            </a:r>
            <a:br>
              <a:rPr lang="en-US" sz="1100" baseline="0">
                <a:solidFill>
                  <a:schemeClr val="bg1"/>
                </a:solidFill>
                <a:effectLst>
                  <a:outerShdw blurRad="50800" dist="38100" dir="13500000" algn="br" rotWithShape="0">
                    <a:srgbClr val="1F4E78">
                      <a:alpha val="40000"/>
                    </a:srgbClr>
                  </a:outerShdw>
                </a:effectLst>
                <a:latin typeface="Arial"/>
                <a:ea typeface="+mn-ea"/>
                <a:cs typeface="Arial"/>
              </a:rPr>
            </a:br>
            <a:r>
              <a:rPr lang="en-US" sz="1100" baseline="0">
                <a:solidFill>
                  <a:schemeClr val="bg1"/>
                </a:solidFill>
                <a:effectLst>
                  <a:outerShdw blurRad="50800" dist="38100" dir="13500000" algn="br" rotWithShape="0">
                    <a:srgbClr val="1F4E78">
                      <a:alpha val="40000"/>
                    </a:srgbClr>
                  </a:outerShdw>
                </a:effectLst>
                <a:latin typeface="Arial"/>
                <a:ea typeface="+mn-ea"/>
                <a:cs typeface="Arial"/>
              </a:rPr>
              <a:t>and payments</a:t>
            </a:r>
            <a:r>
              <a:rPr lang="tr-TR" sz="1100" b="1" baseline="0">
                <a:solidFill>
                  <a:schemeClr val="bg1"/>
                </a:solidFill>
                <a:effectLst/>
                <a:latin typeface="Arial"/>
                <a:ea typeface="+mn-ea"/>
                <a:cs typeface="Arial"/>
              </a:rPr>
              <a:t>.</a:t>
            </a:r>
            <a:endParaRPr lang="en-US" sz="1100">
              <a:solidFill>
                <a:schemeClr val="bg1"/>
              </a:solidFill>
              <a:effectLst/>
            </a:endParaRPr>
          </a:p>
        </xdr:txBody>
      </xdr:sp>
      <xdr:pic>
        <xdr:nvPicPr>
          <xdr:cNvPr id="16" name="Picture 15">
            <a:hlinkClick xmlns:r="http://schemas.openxmlformats.org/officeDocument/2006/relationships" r:id="rId6" tooltip="Go to:"/>
            <a:extLst>
              <a:ext uri="{FF2B5EF4-FFF2-40B4-BE49-F238E27FC236}">
                <a16:creationId xmlns:a16="http://schemas.microsoft.com/office/drawing/2014/main" id="{E75FDE14-D1C8-421C-AB1D-D71D582579E5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 flipH="1">
            <a:off x="2293913" y="2586936"/>
            <a:ext cx="684000" cy="684000"/>
          </a:xfrm>
          <a:prstGeom prst="rect">
            <a:avLst/>
          </a:prstGeom>
          <a:effectLst>
            <a:outerShdw blurRad="63500" sx="102000" sy="102000" algn="ctr" rotWithShape="0">
              <a:prstClr val="black">
                <a:alpha val="40000"/>
              </a:prstClr>
            </a:outerShdw>
          </a:effectLst>
        </xdr:spPr>
      </xdr:pic>
    </xdr:grpSp>
    <xdr:clientData/>
  </xdr:twoCellAnchor>
  <xdr:twoCellAnchor editAs="oneCell">
    <xdr:from>
      <xdr:col>4</xdr:col>
      <xdr:colOff>1066800</xdr:colOff>
      <xdr:row>11</xdr:row>
      <xdr:rowOff>144066</xdr:rowOff>
    </xdr:from>
    <xdr:to>
      <xdr:col>5</xdr:col>
      <xdr:colOff>314325</xdr:colOff>
      <xdr:row>14</xdr:row>
      <xdr:rowOff>134541</xdr:rowOff>
    </xdr:to>
    <xdr:sp macro="" textlink="">
      <xdr:nvSpPr>
        <xdr:cNvPr id="11" name="Graphic 8" descr="Back with solid fill">
          <a:extLst>
            <a:ext uri="{FF2B5EF4-FFF2-40B4-BE49-F238E27FC236}">
              <a16:creationId xmlns:a16="http://schemas.microsoft.com/office/drawing/2014/main" id="{74A2436F-B077-8A0E-5AFE-AFCA2511884D}"/>
            </a:ext>
          </a:extLst>
        </xdr:cNvPr>
        <xdr:cNvSpPr/>
      </xdr:nvSpPr>
      <xdr:spPr>
        <a:xfrm>
          <a:off x="4429125" y="2039541"/>
          <a:ext cx="762000" cy="561975"/>
        </a:xfrm>
        <a:custGeom>
          <a:avLst/>
          <a:gdLst>
            <a:gd name="connsiteX0" fmla="*/ 762000 w 762000"/>
            <a:gd name="connsiteY0" fmla="*/ 228600 h 561975"/>
            <a:gd name="connsiteX1" fmla="*/ 489585 w 762000"/>
            <a:gd name="connsiteY1" fmla="*/ 0 h 561975"/>
            <a:gd name="connsiteX2" fmla="*/ 489585 w 762000"/>
            <a:gd name="connsiteY2" fmla="*/ 133350 h 561975"/>
            <a:gd name="connsiteX3" fmla="*/ 0 w 762000"/>
            <a:gd name="connsiteY3" fmla="*/ 561975 h 561975"/>
            <a:gd name="connsiteX4" fmla="*/ 489585 w 762000"/>
            <a:gd name="connsiteY4" fmla="*/ 333375 h 561975"/>
            <a:gd name="connsiteX5" fmla="*/ 489585 w 762000"/>
            <a:gd name="connsiteY5" fmla="*/ 457200 h 561975"/>
            <a:gd name="connsiteX6" fmla="*/ 762000 w 762000"/>
            <a:gd name="connsiteY6" fmla="*/ 228600 h 561975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</a:cxnLst>
          <a:rect l="l" t="t" r="r" b="b"/>
          <a:pathLst>
            <a:path w="762000" h="561975">
              <a:moveTo>
                <a:pt x="762000" y="228600"/>
              </a:moveTo>
              <a:lnTo>
                <a:pt x="489585" y="0"/>
              </a:lnTo>
              <a:lnTo>
                <a:pt x="489585" y="133350"/>
              </a:lnTo>
              <a:cubicBezTo>
                <a:pt x="71438" y="137160"/>
                <a:pt x="0" y="561975"/>
                <a:pt x="0" y="561975"/>
              </a:cubicBezTo>
              <a:cubicBezTo>
                <a:pt x="0" y="561975"/>
                <a:pt x="155258" y="336233"/>
                <a:pt x="489585" y="333375"/>
              </a:cubicBezTo>
              <a:lnTo>
                <a:pt x="489585" y="457200"/>
              </a:lnTo>
              <a:lnTo>
                <a:pt x="762000" y="228600"/>
              </a:lnTo>
              <a:close/>
            </a:path>
          </a:pathLst>
        </a:custGeom>
        <a:solidFill>
          <a:srgbClr val="FFFFFF"/>
        </a:solidFill>
        <a:ln w="9525" cap="flat">
          <a:noFill/>
          <a:prstDash val="solid"/>
          <a:miter/>
        </a:ln>
      </xdr:spPr>
      <xdr:txBody>
        <a:bodyPr lIns="0" tIns="0" rIns="0" bIns="0" rtlCol="0" anchor="ctr"/>
        <a:lstStyle/>
        <a:p>
          <a:endParaRPr lang="en-US"/>
        </a:p>
      </xdr:txBody>
    </xdr:sp>
    <xdr:clientData/>
  </xdr:twoCellAnchor>
  <xdr:twoCellAnchor editAs="oneCell">
    <xdr:from>
      <xdr:col>4</xdr:col>
      <xdr:colOff>1066800</xdr:colOff>
      <xdr:row>18</xdr:row>
      <xdr:rowOff>55959</xdr:rowOff>
    </xdr:from>
    <xdr:to>
      <xdr:col>5</xdr:col>
      <xdr:colOff>314325</xdr:colOff>
      <xdr:row>21</xdr:row>
      <xdr:rowOff>46434</xdr:rowOff>
    </xdr:to>
    <xdr:sp macro="" textlink="">
      <xdr:nvSpPr>
        <xdr:cNvPr id="23" name="Graphic 8" descr="Back with solid fill">
          <a:extLst>
            <a:ext uri="{FF2B5EF4-FFF2-40B4-BE49-F238E27FC236}">
              <a16:creationId xmlns:a16="http://schemas.microsoft.com/office/drawing/2014/main" id="{5FF5DAE9-1101-B03C-FBC8-FFE4E0045DB1}"/>
            </a:ext>
          </a:extLst>
        </xdr:cNvPr>
        <xdr:cNvSpPr/>
      </xdr:nvSpPr>
      <xdr:spPr>
        <a:xfrm flipV="1">
          <a:off x="4429125" y="3284934"/>
          <a:ext cx="762000" cy="561975"/>
        </a:xfrm>
        <a:custGeom>
          <a:avLst/>
          <a:gdLst>
            <a:gd name="connsiteX0" fmla="*/ 762000 w 762000"/>
            <a:gd name="connsiteY0" fmla="*/ 228600 h 561975"/>
            <a:gd name="connsiteX1" fmla="*/ 489585 w 762000"/>
            <a:gd name="connsiteY1" fmla="*/ 0 h 561975"/>
            <a:gd name="connsiteX2" fmla="*/ 489585 w 762000"/>
            <a:gd name="connsiteY2" fmla="*/ 133350 h 561975"/>
            <a:gd name="connsiteX3" fmla="*/ 0 w 762000"/>
            <a:gd name="connsiteY3" fmla="*/ 561975 h 561975"/>
            <a:gd name="connsiteX4" fmla="*/ 489585 w 762000"/>
            <a:gd name="connsiteY4" fmla="*/ 333375 h 561975"/>
            <a:gd name="connsiteX5" fmla="*/ 489585 w 762000"/>
            <a:gd name="connsiteY5" fmla="*/ 457200 h 561975"/>
            <a:gd name="connsiteX6" fmla="*/ 762000 w 762000"/>
            <a:gd name="connsiteY6" fmla="*/ 228600 h 561975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</a:cxnLst>
          <a:rect l="l" t="t" r="r" b="b"/>
          <a:pathLst>
            <a:path w="762000" h="561975">
              <a:moveTo>
                <a:pt x="762000" y="228600"/>
              </a:moveTo>
              <a:lnTo>
                <a:pt x="489585" y="0"/>
              </a:lnTo>
              <a:lnTo>
                <a:pt x="489585" y="133350"/>
              </a:lnTo>
              <a:cubicBezTo>
                <a:pt x="71438" y="137160"/>
                <a:pt x="0" y="561975"/>
                <a:pt x="0" y="561975"/>
              </a:cubicBezTo>
              <a:cubicBezTo>
                <a:pt x="0" y="561975"/>
                <a:pt x="155258" y="336233"/>
                <a:pt x="489585" y="333375"/>
              </a:cubicBezTo>
              <a:lnTo>
                <a:pt x="489585" y="457200"/>
              </a:lnTo>
              <a:lnTo>
                <a:pt x="762000" y="228600"/>
              </a:lnTo>
              <a:close/>
            </a:path>
          </a:pathLst>
        </a:custGeom>
        <a:solidFill>
          <a:srgbClr val="FFFFFF"/>
        </a:solidFill>
        <a:ln w="9525" cap="flat">
          <a:noFill/>
          <a:prstDash val="solid"/>
          <a:miter/>
        </a:ln>
      </xdr:spPr>
      <xdr:txBody>
        <a:bodyPr lIns="0" tIns="0" rIns="0" bIns="0" rtlCol="0" anchor="ctr"/>
        <a:lstStyle/>
        <a:p>
          <a:endParaRPr lang="en-US"/>
        </a:p>
      </xdr:txBody>
    </xdr:sp>
    <xdr:clientData/>
  </xdr:twoCellAnchor>
  <xdr:oneCellAnchor>
    <xdr:from>
      <xdr:col>7</xdr:col>
      <xdr:colOff>132229</xdr:colOff>
      <xdr:row>1</xdr:row>
      <xdr:rowOff>47625</xdr:rowOff>
    </xdr:from>
    <xdr:ext cx="1325166" cy="381000"/>
    <xdr:pic>
      <xdr:nvPicPr>
        <xdr:cNvPr id="1037" name="mpkLogo">
          <a:hlinkClick xmlns:a="http://schemas.openxmlformats.org/drawingml/2006/main" xmlns:r="http://schemas.openxmlformats.org/officeDocument/2006/relationships" r:id="rId17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16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325166" cy="3810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92250</xdr:colOff>
      <xdr:row>1</xdr:row>
      <xdr:rowOff>47625</xdr:rowOff>
    </xdr:from>
    <xdr:to>
      <xdr:col>2</xdr:col>
      <xdr:colOff>549450</xdr:colOff>
      <xdr:row>2</xdr:row>
      <xdr:rowOff>257175</xdr:rowOff>
    </xdr:to>
    <xdr:pic>
      <xdr:nvPicPr>
        <xdr:cNvPr id="23" name="mainicon">
          <a:extLst>
            <a:ext uri="{FF2B5EF4-FFF2-40B4-BE49-F238E27FC236}">
              <a16:creationId xmlns:a16="http://schemas.microsoft.com/office/drawing/2014/main" id="{E5BF8FB0-A9E2-4CE2-998C-ACDA8E2975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7050" y="133350"/>
          <a:ext cx="457200" cy="457200"/>
        </a:xfrm>
        <a:prstGeom prst="rect">
          <a:avLst/>
        </a:prstGeom>
      </xdr:spPr>
    </xdr:pic>
    <xdr:clientData/>
  </xdr:twoCellAnchor>
  <xdr:twoCellAnchor editAs="oneCell">
    <xdr:from>
      <xdr:col>10</xdr:col>
      <xdr:colOff>632400</xdr:colOff>
      <xdr:row>1</xdr:row>
      <xdr:rowOff>51225</xdr:rowOff>
    </xdr:from>
    <xdr:to>
      <xdr:col>11</xdr:col>
      <xdr:colOff>828675</xdr:colOff>
      <xdr:row>2</xdr:row>
      <xdr:rowOff>253575</xdr:rowOff>
    </xdr:to>
    <xdr:grpSp>
      <xdr:nvGrpSpPr>
        <xdr:cNvPr id="16" name="backtomenu">
          <a:hlinkClick xmlns:r="http://schemas.openxmlformats.org/officeDocument/2006/relationships" r:id="rId5" tooltip="Go to"/>
          <a:extLst>
            <a:ext uri="{FF2B5EF4-FFF2-40B4-BE49-F238E27FC236}">
              <a16:creationId xmlns:a16="http://schemas.microsoft.com/office/drawing/2014/main" id="{DFAF815E-B6D3-4D0C-926C-174F6C7737BA}"/>
            </a:ext>
          </a:extLst>
        </xdr:cNvPr>
        <xdr:cNvGrpSpPr/>
      </xdr:nvGrpSpPr>
      <xdr:grpSpPr>
        <a:xfrm>
          <a:off x="9585900" y="136950"/>
          <a:ext cx="1044000" cy="450000"/>
          <a:chOff x="6972831" y="127063"/>
          <a:chExt cx="1044000" cy="450000"/>
        </a:xfrm>
      </xdr:grpSpPr>
      <xdr:sp macro="" textlink="">
        <xdr:nvSpPr>
          <xdr:cNvPr id="17" name="Rounded Rectangle 2">
            <a:hlinkClick xmlns:r="http://schemas.openxmlformats.org/officeDocument/2006/relationships" r:id="rId5" tooltip="Go to"/>
            <a:extLst>
              <a:ext uri="{FF2B5EF4-FFF2-40B4-BE49-F238E27FC236}">
                <a16:creationId xmlns:a16="http://schemas.microsoft.com/office/drawing/2014/main" id="{92CD2B6D-6C84-4160-549E-B1D8C0AF6831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overflow" horzOverflow="overflow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24" name="Picture 23" descr="http://swiss-delicious.com/images/1024/icons/back.png">
            <a:hlinkClick xmlns:r="http://schemas.openxmlformats.org/officeDocument/2006/relationships" r:id="rId5" tooltip="Go to"/>
            <a:extLst>
              <a:ext uri="{FF2B5EF4-FFF2-40B4-BE49-F238E27FC236}">
                <a16:creationId xmlns:a16="http://schemas.microsoft.com/office/drawing/2014/main" id="{CC0909E3-37C2-E7F0-2D6C-92C03E4EF137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oneCellAnchor>
    <xdr:from>
      <xdr:col>14</xdr:col>
      <xdr:colOff>322729</xdr:colOff>
      <xdr:row>1</xdr:row>
      <xdr:rowOff>47625</xdr:rowOff>
    </xdr:from>
    <xdr:ext cx="1325166" cy="381000"/>
    <xdr:pic>
      <xdr:nvPicPr>
        <xdr:cNvPr id="1024" name="mpkLogo">
          <a:hlinkClick xmlns:a="http://schemas.openxmlformats.org/drawingml/2006/main" xmlns:r="http://schemas.openxmlformats.org/officeDocument/2006/relationships" r:id="rId10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9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325166" cy="3810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95250</xdr:colOff>
      <xdr:row>5</xdr:row>
      <xdr:rowOff>114300</xdr:rowOff>
    </xdr:from>
    <xdr:to>
      <xdr:col>11</xdr:col>
      <xdr:colOff>66000</xdr:colOff>
      <xdr:row>21</xdr:row>
      <xdr:rowOff>48975</xdr:rowOff>
    </xdr:to>
    <xdr:graphicFrame macro="">
      <xdr:nvGraphicFramePr>
        <xdr:cNvPr id="36" name="Balance1">
          <a:extLst>
            <a:ext uri="{FF2B5EF4-FFF2-40B4-BE49-F238E27FC236}">
              <a16:creationId xmlns:a16="http://schemas.microsoft.com/office/drawing/2014/main" id="{00000000-0008-0000-0200-00002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</xdr:col>
      <xdr:colOff>95250</xdr:colOff>
      <xdr:row>21</xdr:row>
      <xdr:rowOff>152400</xdr:rowOff>
    </xdr:from>
    <xdr:to>
      <xdr:col>11</xdr:col>
      <xdr:colOff>66000</xdr:colOff>
      <xdr:row>37</xdr:row>
      <xdr:rowOff>20400</xdr:rowOff>
    </xdr:to>
    <xdr:graphicFrame macro="">
      <xdr:nvGraphicFramePr>
        <xdr:cNvPr id="29" name="Balance1">
          <a:extLst>
            <a:ext uri="{FF2B5EF4-FFF2-40B4-BE49-F238E27FC236}">
              <a16:creationId xmlns:a16="http://schemas.microsoft.com/office/drawing/2014/main" id="{00000000-0008-0000-0200-00001D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11</xdr:col>
      <xdr:colOff>205349</xdr:colOff>
      <xdr:row>5</xdr:row>
      <xdr:rowOff>114300</xdr:rowOff>
    </xdr:from>
    <xdr:to>
      <xdr:col>17</xdr:col>
      <xdr:colOff>154049</xdr:colOff>
      <xdr:row>15</xdr:row>
      <xdr:rowOff>111975</xdr:rowOff>
    </xdr:to>
    <xdr:graphicFrame macro="">
      <xdr:nvGraphicFramePr>
        <xdr:cNvPr id="18" name="Balance1">
          <a:extLst>
            <a:ext uri="{FF2B5EF4-FFF2-40B4-BE49-F238E27FC236}">
              <a16:creationId xmlns:a16="http://schemas.microsoft.com/office/drawing/2014/main" id="{00000000-0008-0000-0200-00001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9</xdr:col>
      <xdr:colOff>414449</xdr:colOff>
      <xdr:row>37</xdr:row>
      <xdr:rowOff>123825</xdr:rowOff>
    </xdr:from>
    <xdr:to>
      <xdr:col>17</xdr:col>
      <xdr:colOff>154049</xdr:colOff>
      <xdr:row>58</xdr:row>
      <xdr:rowOff>83325</xdr:rowOff>
    </xdr:to>
    <xdr:graphicFrame macro="">
      <xdr:nvGraphicFramePr>
        <xdr:cNvPr id="17" name="Balance1">
          <a:extLst>
            <a:ext uri="{FF2B5EF4-FFF2-40B4-BE49-F238E27FC236}">
              <a16:creationId xmlns:a16="http://schemas.microsoft.com/office/drawing/2014/main" id="{00000000-0008-0000-0200-000011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11</xdr:col>
      <xdr:colOff>205349</xdr:colOff>
      <xdr:row>16</xdr:row>
      <xdr:rowOff>42900</xdr:rowOff>
    </xdr:from>
    <xdr:to>
      <xdr:col>17</xdr:col>
      <xdr:colOff>154049</xdr:colOff>
      <xdr:row>37</xdr:row>
      <xdr:rowOff>2400</xdr:rowOff>
    </xdr:to>
    <xdr:graphicFrame macro="">
      <xdr:nvGraphicFramePr>
        <xdr:cNvPr id="19" name="Balance1">
          <a:extLst>
            <a:ext uri="{FF2B5EF4-FFF2-40B4-BE49-F238E27FC236}">
              <a16:creationId xmlns:a16="http://schemas.microsoft.com/office/drawing/2014/main" id="{00000000-0008-0000-0200-00001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 editAs="oneCell">
    <xdr:from>
      <xdr:col>1</xdr:col>
      <xdr:colOff>95250</xdr:colOff>
      <xdr:row>37</xdr:row>
      <xdr:rowOff>123825</xdr:rowOff>
    </xdr:from>
    <xdr:to>
      <xdr:col>9</xdr:col>
      <xdr:colOff>311100</xdr:colOff>
      <xdr:row>58</xdr:row>
      <xdr:rowOff>83325</xdr:rowOff>
    </xdr:to>
    <xdr:graphicFrame macro="">
      <xdr:nvGraphicFramePr>
        <xdr:cNvPr id="20" name="Balance1">
          <a:extLst>
            <a:ext uri="{FF2B5EF4-FFF2-40B4-BE49-F238E27FC236}">
              <a16:creationId xmlns:a16="http://schemas.microsoft.com/office/drawing/2014/main" id="{C12257A6-A279-1974-4775-7F3AF65F29B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 editAs="oneCell">
    <xdr:from>
      <xdr:col>2</xdr:col>
      <xdr:colOff>35100</xdr:colOff>
      <xdr:row>1</xdr:row>
      <xdr:rowOff>47625</xdr:rowOff>
    </xdr:from>
    <xdr:to>
      <xdr:col>2</xdr:col>
      <xdr:colOff>492300</xdr:colOff>
      <xdr:row>2</xdr:row>
      <xdr:rowOff>257175</xdr:rowOff>
    </xdr:to>
    <xdr:pic>
      <xdr:nvPicPr>
        <xdr:cNvPr id="23" name="mainicon">
          <a:extLst>
            <a:ext uri="{FF2B5EF4-FFF2-40B4-BE49-F238E27FC236}">
              <a16:creationId xmlns:a16="http://schemas.microsoft.com/office/drawing/2014/main" id="{8D376F3C-C490-4B20-97F7-332FC20A14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7050" y="133350"/>
          <a:ext cx="457200" cy="457200"/>
        </a:xfrm>
        <a:prstGeom prst="rect">
          <a:avLst/>
        </a:prstGeom>
      </xdr:spPr>
    </xdr:pic>
    <xdr:clientData/>
  </xdr:twoCellAnchor>
  <xdr:twoCellAnchor editAs="oneCell">
    <xdr:from>
      <xdr:col>19</xdr:col>
      <xdr:colOff>3750</xdr:colOff>
      <xdr:row>1</xdr:row>
      <xdr:rowOff>51225</xdr:rowOff>
    </xdr:from>
    <xdr:to>
      <xdr:col>21</xdr:col>
      <xdr:colOff>123825</xdr:colOff>
      <xdr:row>2</xdr:row>
      <xdr:rowOff>253575</xdr:rowOff>
    </xdr:to>
    <xdr:grpSp>
      <xdr:nvGrpSpPr>
        <xdr:cNvPr id="24" name="backtomenu">
          <a:hlinkClick xmlns:r="http://schemas.openxmlformats.org/officeDocument/2006/relationships" r:id="rId11" tooltip="Go to"/>
          <a:extLst>
            <a:ext uri="{FF2B5EF4-FFF2-40B4-BE49-F238E27FC236}">
              <a16:creationId xmlns:a16="http://schemas.microsoft.com/office/drawing/2014/main" id="{976F03FE-50A7-430A-B8CA-13AEA6F25D6B}"/>
            </a:ext>
          </a:extLst>
        </xdr:cNvPr>
        <xdr:cNvGrpSpPr/>
      </xdr:nvGrpSpPr>
      <xdr:grpSpPr>
        <a:xfrm>
          <a:off x="9585900" y="136950"/>
          <a:ext cx="1044000" cy="450000"/>
          <a:chOff x="6972831" y="127063"/>
          <a:chExt cx="1044000" cy="450000"/>
        </a:xfrm>
      </xdr:grpSpPr>
      <xdr:sp macro="" textlink="">
        <xdr:nvSpPr>
          <xdr:cNvPr id="25" name="Rounded Rectangle 2">
            <a:hlinkClick xmlns:r="http://schemas.openxmlformats.org/officeDocument/2006/relationships" r:id="rId11" tooltip="Go to"/>
            <a:extLst>
              <a:ext uri="{FF2B5EF4-FFF2-40B4-BE49-F238E27FC236}">
                <a16:creationId xmlns:a16="http://schemas.microsoft.com/office/drawing/2014/main" id="{D6E49E7D-EEC3-BF70-1562-7BE690161F3B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overflow" horzOverflow="overflow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26" name="Picture 25" descr="http://swiss-delicious.com/images/1024/icons/back.png">
            <a:hlinkClick xmlns:r="http://schemas.openxmlformats.org/officeDocument/2006/relationships" r:id="rId11" tooltip="Go to"/>
            <a:extLst>
              <a:ext uri="{FF2B5EF4-FFF2-40B4-BE49-F238E27FC236}">
                <a16:creationId xmlns:a16="http://schemas.microsoft.com/office/drawing/2014/main" id="{ABF24DD7-E819-0544-AB5E-85FEC63B54AA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1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oneCellAnchor>
    <xdr:from>
      <xdr:col>14</xdr:col>
      <xdr:colOff>589429</xdr:colOff>
      <xdr:row>1</xdr:row>
      <xdr:rowOff>47625</xdr:rowOff>
    </xdr:from>
    <xdr:ext cx="1325166" cy="381000"/>
    <xdr:pic>
      <xdr:nvPicPr>
        <xdr:cNvPr id="1036" name="mpkLogo">
          <a:hlinkClick xmlns:a="http://schemas.openxmlformats.org/drawingml/2006/main" xmlns:r="http://schemas.openxmlformats.org/officeDocument/2006/relationships" r:id="rId16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15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325166" cy="3810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127575</xdr:colOff>
      <xdr:row>1</xdr:row>
      <xdr:rowOff>51225</xdr:rowOff>
    </xdr:from>
    <xdr:to>
      <xdr:col>9</xdr:col>
      <xdr:colOff>0</xdr:colOff>
      <xdr:row>2</xdr:row>
      <xdr:rowOff>253575</xdr:rowOff>
    </xdr:to>
    <xdr:grpSp>
      <xdr:nvGrpSpPr>
        <xdr:cNvPr id="9" name="backtomenu">
          <a:hlinkClick xmlns:r="http://schemas.openxmlformats.org/officeDocument/2006/relationships" r:id="rId1" tooltip="Go to"/>
          <a:extLst>
            <a:ext uri="{FF2B5EF4-FFF2-40B4-BE49-F238E27FC236}">
              <a16:creationId xmlns:a16="http://schemas.microsoft.com/office/drawing/2014/main" id="{D1332EEC-4EF2-4F36-A59A-AD86352DDBF1}"/>
            </a:ext>
          </a:extLst>
        </xdr:cNvPr>
        <xdr:cNvGrpSpPr/>
      </xdr:nvGrpSpPr>
      <xdr:grpSpPr>
        <a:xfrm>
          <a:off x="9585900" y="136950"/>
          <a:ext cx="1044000" cy="450000"/>
          <a:chOff x="6972831" y="127063"/>
          <a:chExt cx="1044000" cy="450000"/>
        </a:xfrm>
      </xdr:grpSpPr>
      <xdr:sp macro="" textlink="">
        <xdr:nvSpPr>
          <xdr:cNvPr id="10" name="Rounded Rectangle 2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42716070-DEA7-C99B-6CCB-E24F3BD2FC9D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overflow" horzOverflow="overflow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11" name="Picture 10" descr="http://swiss-delicious.com/images/1024/icons/back.png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29E01716-EE8B-A722-7B04-25775542805B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twoCellAnchor editAs="oneCell">
    <xdr:from>
      <xdr:col>1</xdr:col>
      <xdr:colOff>149400</xdr:colOff>
      <xdr:row>1</xdr:row>
      <xdr:rowOff>47625</xdr:rowOff>
    </xdr:from>
    <xdr:to>
      <xdr:col>3</xdr:col>
      <xdr:colOff>244650</xdr:colOff>
      <xdr:row>2</xdr:row>
      <xdr:rowOff>257175</xdr:rowOff>
    </xdr:to>
    <xdr:pic>
      <xdr:nvPicPr>
        <xdr:cNvPr id="17" name="mainicon">
          <a:extLst>
            <a:ext uri="{FF2B5EF4-FFF2-40B4-BE49-F238E27FC236}">
              <a16:creationId xmlns:a16="http://schemas.microsoft.com/office/drawing/2014/main" id="{F7582928-A233-45B0-8578-68B028B93C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7050" y="133350"/>
          <a:ext cx="457200" cy="457200"/>
        </a:xfrm>
        <a:prstGeom prst="rect">
          <a:avLst/>
        </a:prstGeom>
      </xdr:spPr>
    </xdr:pic>
    <xdr:clientData/>
  </xdr:twoCellAnchor>
  <xdr:oneCellAnchor>
    <xdr:from>
      <xdr:col>4</xdr:col>
      <xdr:colOff>941854</xdr:colOff>
      <xdr:row>1</xdr:row>
      <xdr:rowOff>47625</xdr:rowOff>
    </xdr:from>
    <xdr:ext cx="1325166" cy="381000"/>
    <xdr:pic>
      <xdr:nvPicPr>
        <xdr:cNvPr id="1017" name="mpkLogo">
          <a:hlinkClick xmlns:a="http://schemas.openxmlformats.org/drawingml/2006/main" xmlns:r="http://schemas.openxmlformats.org/officeDocument/2006/relationships" r:id="rId9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8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325166" cy="3810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250869</xdr:colOff>
      <xdr:row>1</xdr:row>
      <xdr:rowOff>19050</xdr:rowOff>
    </xdr:from>
    <xdr:to>
      <xdr:col>4</xdr:col>
      <xdr:colOff>113769</xdr:colOff>
      <xdr:row>2</xdr:row>
      <xdr:rowOff>221400</xdr:rowOff>
    </xdr:to>
    <xdr:grpSp>
      <xdr:nvGrpSpPr>
        <xdr:cNvPr id="3" name="backtomenu">
          <a:hlinkClick xmlns:r="http://schemas.openxmlformats.org/officeDocument/2006/relationships" r:id="rId3" tooltip="Go to"/>
          <a:extLst>
            <a:ext uri="{FF2B5EF4-FFF2-40B4-BE49-F238E27FC236}">
              <a16:creationId xmlns:a16="http://schemas.microsoft.com/office/drawing/2014/main" id="{920D7ECB-3891-42D8-A9C7-1C3774950AAC}"/>
            </a:ext>
          </a:extLst>
        </xdr:cNvPr>
        <xdr:cNvGrpSpPr/>
      </xdr:nvGrpSpPr>
      <xdr:grpSpPr>
        <a:xfrm>
          <a:off x="10309269" y="104775"/>
          <a:ext cx="1044000" cy="450000"/>
          <a:chOff x="6972831" y="127063"/>
          <a:chExt cx="1044000" cy="450000"/>
        </a:xfrm>
      </xdr:grpSpPr>
      <xdr:sp macro="" textlink="">
        <xdr:nvSpPr>
          <xdr:cNvPr id="4" name="Rounded Rectangle 2">
            <a:hlinkClick xmlns:r="http://schemas.openxmlformats.org/officeDocument/2006/relationships" r:id="rId3" tooltip="Go to"/>
            <a:extLst>
              <a:ext uri="{FF2B5EF4-FFF2-40B4-BE49-F238E27FC236}">
                <a16:creationId xmlns:a16="http://schemas.microsoft.com/office/drawing/2014/main" id="{4A67CE16-EFC1-B9D3-1A2E-CDB85BF5A2A1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clip" horzOverflow="clip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5" name="Picture 4" descr="http://swiss-delicious.com/images/1024/icons/back.png">
            <a:hlinkClick xmlns:r="http://schemas.openxmlformats.org/officeDocument/2006/relationships" r:id="rId3" tooltip="Go to"/>
            <a:extLst>
              <a:ext uri="{FF2B5EF4-FFF2-40B4-BE49-F238E27FC236}">
                <a16:creationId xmlns:a16="http://schemas.microsoft.com/office/drawing/2014/main" id="{2D3B6744-F8F0-E410-B8DA-A67C22DEE3B6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1531044-ACB0-4E49-912A-A8B252E4BCC0}" name="Table1" displayName="Table1" ref="C7:P9" totalsRowShown="0" headerRowDxfId="117" headerRowBorderDxfId="116" tableBorderDxfId="115">
  <tableColumns count="14">
    <tableColumn id="1" xr3:uid="{4FAA94FA-CC57-4833-A14E-00CFD32F2F78}" name="Operating Proceeds" dataDxfId="114"/>
    <tableColumn id="2" xr3:uid="{688E859C-7184-44A5-AF08-5EA519E366EC}" name="Jan" dataDxfId="113"/>
    <tableColumn id="3" xr3:uid="{0315A7C4-ED2A-46C3-B518-F55AA0DFC3B4}" name="Feb" dataDxfId="112"/>
    <tableColumn id="4" xr3:uid="{EC2DE09B-1CDC-41A2-8823-00B4803E9827}" name="Mar" dataDxfId="111"/>
    <tableColumn id="5" xr3:uid="{9A536D2C-61A4-45D7-9ACB-ECF83F0107CA}" name="Apr" dataDxfId="110"/>
    <tableColumn id="6" xr3:uid="{7341AE3F-DDC3-4CEB-BCC1-44E531F03EF6}" name="May" dataDxfId="109"/>
    <tableColumn id="7" xr3:uid="{F15B1FB3-A02F-4BF2-875C-6D211F24A8DA}" name="Jun" dataDxfId="108"/>
    <tableColumn id="8" xr3:uid="{07448921-D21B-4EC7-9DE3-8167E874DFEE}" name="Jul" dataDxfId="107"/>
    <tableColumn id="9" xr3:uid="{49DE9A8D-A841-4D86-B251-EAC94C09ACCE}" name="Aug" dataDxfId="106"/>
    <tableColumn id="10" xr3:uid="{D0CB0A7F-B6C2-4CC7-8FF0-8637AF33FFDD}" name="Sep" dataDxfId="105"/>
    <tableColumn id="11" xr3:uid="{F43BB592-9CEA-41FB-A461-D63042F76D0A}" name="Oct" dataDxfId="104"/>
    <tableColumn id="12" xr3:uid="{6BEC8794-15CF-477D-AA1D-0F83C870B80B}" name="Nov" dataDxfId="103"/>
    <tableColumn id="13" xr3:uid="{4E1E48A0-FB97-44FA-8151-98DCAF577C89}" name="Dec" dataDxfId="102"/>
    <tableColumn id="14" xr3:uid="{D8985E1D-130C-4FA8-8183-06B932C2AB00}" name="Total" dataDxfId="101">
      <calculatedColumnFormula>SUM(Input!$D8:$O8)</calculatedColumnFormula>
    </tableColumn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2FEFC48C-5935-4F89-8A89-4FDD40C878FB}" name="Table2" displayName="Table2" ref="C12:P17" totalsRowShown="0" headerRowDxfId="100" dataDxfId="98" headerRowBorderDxfId="99" tableBorderDxfId="97">
  <tableColumns count="14">
    <tableColumn id="1" xr3:uid="{83C20F94-50D5-4048-A19D-7B5FBA975B53}" name="Operating Payments" dataDxfId="96"/>
    <tableColumn id="2" xr3:uid="{67069D9E-6019-474D-AB96-83934075B4EB}" name="Jan" dataDxfId="95"/>
    <tableColumn id="3" xr3:uid="{0D296DC7-46F9-4F54-B986-DFD2E47E5292}" name="Feb" dataDxfId="94"/>
    <tableColumn id="4" xr3:uid="{F834E635-B45F-4E8E-82E5-E4AFB1002010}" name="Mar" dataDxfId="93"/>
    <tableColumn id="5" xr3:uid="{FC6E46C3-DE92-4E37-BD82-8DD1EEB2056C}" name="Apr" dataDxfId="92"/>
    <tableColumn id="6" xr3:uid="{80FB371D-FED4-4441-A571-9B7A73DD581A}" name="May" dataDxfId="91"/>
    <tableColumn id="7" xr3:uid="{61F33477-1AF6-4F4B-818F-E7826FD2D6D8}" name="Jun" dataDxfId="90"/>
    <tableColumn id="8" xr3:uid="{D7B3CCE1-B28F-4139-9677-BE2EEB21C51A}" name="Jul" dataDxfId="89"/>
    <tableColumn id="9" xr3:uid="{4AE08F37-BC50-4D49-8E3E-C85BA57C9234}" name="Aug" dataDxfId="88"/>
    <tableColumn id="10" xr3:uid="{B32F4D87-8248-46B3-978D-F9A2EFAA8E25}" name="Sep" dataDxfId="87"/>
    <tableColumn id="11" xr3:uid="{21971897-82DB-4802-9963-3AFF6F0EA20E}" name="Oct" dataDxfId="86"/>
    <tableColumn id="12" xr3:uid="{2C691042-81A5-4C4B-9E39-8CEEE5F96AA8}" name="Nov" dataDxfId="85"/>
    <tableColumn id="13" xr3:uid="{8D3E7BB0-4095-4F82-95B5-44797AEDBB77}" name="Dec" dataDxfId="84"/>
    <tableColumn id="14" xr3:uid="{8BFDEAE2-9F83-44FD-8ED4-FDA50CAD82B0}" name="Total" dataDxfId="83">
      <calculatedColumnFormula>SUM(Input!$D13:$O13)</calculatedColumnFormula>
    </tableColumn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75C15ABA-2088-4D17-B5A2-F474083A31C7}" name="Table3" displayName="Table3" ref="C22:P27" totalsRowShown="0" headerRowDxfId="82" dataDxfId="80" headerRowBorderDxfId="81" tableBorderDxfId="79">
  <tableColumns count="14">
    <tableColumn id="1" xr3:uid="{323EF9FB-61F2-4F67-B1B8-5D5730560A8D}" name="Proceeds From Investing Activities" dataDxfId="78"/>
    <tableColumn id="2" xr3:uid="{C9D19B8C-C475-4443-A37E-5AA9AFC0AF76}" name="Jan" dataDxfId="77"/>
    <tableColumn id="3" xr3:uid="{6270CF1E-1CE2-4230-A060-7D41130DD24F}" name="Feb" dataDxfId="76"/>
    <tableColumn id="4" xr3:uid="{0FD06687-7125-4661-B77C-26BF74A9F76A}" name="Mar" dataDxfId="75"/>
    <tableColumn id="5" xr3:uid="{85A17CEF-5207-4ACE-AD83-3B2583C426BB}" name="Apr" dataDxfId="74"/>
    <tableColumn id="6" xr3:uid="{83F84A82-D7DF-4857-ACC8-8A896342380C}" name="May" dataDxfId="73"/>
    <tableColumn id="7" xr3:uid="{E37DA9A2-0821-481B-9772-4BD47E6BDCFC}" name="Jun" dataDxfId="72"/>
    <tableColumn id="8" xr3:uid="{61C7004B-1C75-4C76-B56D-250498CE4F0D}" name="Jul" dataDxfId="71"/>
    <tableColumn id="9" xr3:uid="{2D640D5E-B38E-4626-A106-FCCA344C4AA9}" name="Aug" dataDxfId="70"/>
    <tableColumn id="10" xr3:uid="{088D803A-0E83-4F17-B029-8B8F687D0255}" name="Sep" dataDxfId="69"/>
    <tableColumn id="11" xr3:uid="{A76C8403-D7B5-4DC0-A608-141D65A137B0}" name="Oct" dataDxfId="68"/>
    <tableColumn id="12" xr3:uid="{1A7A3CA2-5F07-4FFC-B8EC-60BFF0435724}" name="Nov" dataDxfId="67"/>
    <tableColumn id="13" xr3:uid="{1E0538CD-5068-4834-AEC3-DD2855F132A8}" name="Dec" dataDxfId="66"/>
    <tableColumn id="14" xr3:uid="{F2594286-3350-4683-A598-EE8742C17E1C}" name="Total" dataDxfId="65">
      <calculatedColumnFormula>SUM(Input!$D23:$O23)</calculatedColumnFormula>
    </tableColumn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AF66840B-6794-44B5-957A-30111A801926}" name="Table4" displayName="Table4" ref="C30:P35" totalsRowShown="0" headerRowDxfId="64" dataDxfId="62" headerRowBorderDxfId="63" tableBorderDxfId="61">
  <tableColumns count="14">
    <tableColumn id="1" xr3:uid="{DCB5CA28-CA8D-4CC6-8606-18E36A170920}" name="Payments For Investing Activities" dataDxfId="60"/>
    <tableColumn id="2" xr3:uid="{95793892-A3DD-46B0-8C5A-4A10A3F47ED1}" name="Jan" dataDxfId="59"/>
    <tableColumn id="3" xr3:uid="{FB8FF7A9-9054-4F86-B99F-8787F2D1E62B}" name="Feb" dataDxfId="58"/>
    <tableColumn id="4" xr3:uid="{2ADBCC86-E16A-4AB6-814A-B5943D2A2E33}" name="Mar" dataDxfId="57"/>
    <tableColumn id="5" xr3:uid="{BE2F154D-E29A-497F-A7D2-4C152085824F}" name="Apr" dataDxfId="56"/>
    <tableColumn id="6" xr3:uid="{60492B95-5B41-4948-891E-6AB349328CDA}" name="May" dataDxfId="55"/>
    <tableColumn id="7" xr3:uid="{E2D5AA4F-D0D2-47C7-91B9-3F029408DF39}" name="Jun" dataDxfId="54"/>
    <tableColumn id="8" xr3:uid="{AC218150-70E1-4A79-A971-47867F59C749}" name="Jul" dataDxfId="53"/>
    <tableColumn id="9" xr3:uid="{C0A9F7EE-A547-4F56-9222-4FEB6983909C}" name="Aug" dataDxfId="52"/>
    <tableColumn id="10" xr3:uid="{B83BEAD7-34A9-4A11-86BA-1DD29F1CB2A8}" name="Sep" dataDxfId="51"/>
    <tableColumn id="11" xr3:uid="{7FF16B27-7328-48CD-8669-FB61AD50A4D2}" name="Oct" dataDxfId="50"/>
    <tableColumn id="12" xr3:uid="{D05B22A1-78E4-4551-AAA7-AB3BB19BCB80}" name="Nov" dataDxfId="49"/>
    <tableColumn id="13" xr3:uid="{2B065AAF-B800-4082-A9B0-8040AC9E6BED}" name="Dec" dataDxfId="48"/>
    <tableColumn id="14" xr3:uid="{93C6B4F5-5E6C-4FC2-BC14-A314E22E143D}" name="Total" dataDxfId="47">
      <calculatedColumnFormula>SUM(Input!$D31:$O31)</calculatedColumnFormula>
    </tableColumn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20982656-3FA7-46D4-ADE9-9D47CDA315F0}" name="Table5" displayName="Table5" ref="C40:P43" totalsRowShown="0" headerRowDxfId="46" dataDxfId="44" headerRowBorderDxfId="45" tableBorderDxfId="43">
  <tableColumns count="14">
    <tableColumn id="1" xr3:uid="{0EB263C8-2F91-473E-859F-85CF19A9ABFE}" name="Proceeds From Financing Activities" dataDxfId="42"/>
    <tableColumn id="2" xr3:uid="{F89F5BFE-16BB-4A08-9EB8-590DA33F699A}" name="Jan" dataDxfId="41"/>
    <tableColumn id="3" xr3:uid="{CC095779-1B6F-4AD5-81CE-E489A4F4DC36}" name="Feb" dataDxfId="40"/>
    <tableColumn id="4" xr3:uid="{6A99BDCC-3F90-44D4-A9B5-09B95F3C4138}" name="Mar" dataDxfId="39"/>
    <tableColumn id="5" xr3:uid="{90725825-AB06-4C7A-B156-2D6956BC38B7}" name="Apr" dataDxfId="38"/>
    <tableColumn id="6" xr3:uid="{E7011921-2CB4-4A34-A541-5B98EC93AD14}" name="May" dataDxfId="37"/>
    <tableColumn id="7" xr3:uid="{5D5FFBC3-6932-418B-85B2-A7814DAD1403}" name="Jun" dataDxfId="36"/>
    <tableColumn id="8" xr3:uid="{C5B25B96-DDE7-42EC-B67C-7477FA496905}" name="Jul" dataDxfId="35"/>
    <tableColumn id="9" xr3:uid="{04C8D42A-8038-4B09-90C3-787A234D346D}" name="Aug" dataDxfId="34"/>
    <tableColumn id="10" xr3:uid="{646ACF7F-D6AE-47F9-A9CF-955855DE62F2}" name="Sep" dataDxfId="33"/>
    <tableColumn id="11" xr3:uid="{3055C5FC-734F-4D5B-90AE-3B8611103B61}" name="Oct" dataDxfId="32"/>
    <tableColumn id="12" xr3:uid="{2184A1AA-9942-46B7-B1D8-BFC608ABC976}" name="Nov" dataDxfId="31"/>
    <tableColumn id="13" xr3:uid="{24508B2D-E93B-4255-BFFD-9CF9421A6C97}" name="Dec" dataDxfId="30"/>
    <tableColumn id="14" xr3:uid="{9F2C6B6E-494B-42A2-8F70-313559383382}" name="Total" dataDxfId="29">
      <calculatedColumnFormula>SUM(Input!$D41:$O41)</calculatedColumnFormula>
    </tableColumn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FAB4B486-A9B6-4A96-8948-213CC8053D6C}" name="Table6" displayName="Table6" ref="C46:P51" totalsRowShown="0" headerRowDxfId="28" dataDxfId="26" headerRowBorderDxfId="27" tableBorderDxfId="25">
  <tableColumns count="14">
    <tableColumn id="1" xr3:uid="{EC29E9EB-7238-498F-92C6-1F793E061999}" name="Payments For Financing Activities" dataDxfId="24"/>
    <tableColumn id="2" xr3:uid="{E2DAB5A6-8851-4A40-87D3-736A1A784D7E}" name="Jan" dataDxfId="23"/>
    <tableColumn id="3" xr3:uid="{00DEA31A-8EBE-443C-9A54-23489BC31066}" name="Feb" dataDxfId="22"/>
    <tableColumn id="4" xr3:uid="{37821EEF-B414-47FC-BDDE-77878451ACB4}" name="Mar" dataDxfId="21"/>
    <tableColumn id="5" xr3:uid="{0BB9907D-D4B1-4419-AC81-15ED11EEEFE6}" name="Apr" dataDxfId="20"/>
    <tableColumn id="6" xr3:uid="{54166D9C-D165-46A9-874A-4987DA3B247C}" name="May" dataDxfId="19"/>
    <tableColumn id="7" xr3:uid="{1B3B9BFA-FA7E-41B8-9E09-1280CB75190D}" name="Jun" dataDxfId="18"/>
    <tableColumn id="8" xr3:uid="{47725B17-59FC-45AE-A4A4-51FAFB5EADBD}" name="Jul" dataDxfId="17"/>
    <tableColumn id="9" xr3:uid="{B3F2841D-0043-4785-80AC-A75E5943DC3E}" name="Aug" dataDxfId="16"/>
    <tableColumn id="10" xr3:uid="{77C9469B-BDE1-4FE4-9EE4-D82229F0809C}" name="Sep" dataDxfId="15"/>
    <tableColumn id="11" xr3:uid="{ABF2A988-5252-41CC-B93E-A2ADBE65CC85}" name="Oct" dataDxfId="14"/>
    <tableColumn id="12" xr3:uid="{60A2F32C-32B1-44E7-B516-68CBE9E9DD33}" name="Nov" dataDxfId="13"/>
    <tableColumn id="13" xr3:uid="{83405EA4-1BB6-4BA8-9701-1256A1D4EC75}" name="Dec" dataDxfId="12"/>
    <tableColumn id="14" xr3:uid="{FE23AA25-6C2B-4881-9AB5-A51D783AA2C7}" name="Total" dataDxfId="11">
      <calculatedColumnFormula>SUM(Input!$D47:$O47)</calculatedColumnFormula>
    </tableColumn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table" Target="../tables/table6.xml"/><Relationship Id="rId3" Type="http://schemas.openxmlformats.org/officeDocument/2006/relationships/table" Target="../tables/table1.xml"/><Relationship Id="rId7" Type="http://schemas.openxmlformats.org/officeDocument/2006/relationships/table" Target="../tables/table5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6" Type="http://schemas.openxmlformats.org/officeDocument/2006/relationships/table" Target="../tables/table4.xml"/><Relationship Id="rId5" Type="http://schemas.openxmlformats.org/officeDocument/2006/relationships/table" Target="../tables/table3.xml"/><Relationship Id="rId4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J32"/>
  <sheetViews>
    <sheetView showGridLines="0" showRowColHeaders="0" tabSelected="1" zoomScaleNormal="100" zoomScaleSheetLayoutView="85" workbookViewId="0">
      <pane ySplit="4" topLeftCell="A5" activePane="bottomLeft" state="frozen"/>
      <selection pane="bottomLeft" activeCell="A5" sqref="A5"/>
    </sheetView>
  </sheetViews>
  <sheetFormatPr defaultColWidth="8.85546875" defaultRowHeight="15" x14ac:dyDescent="0.25"/>
  <cols>
    <col min="1" max="1" width="3.7109375" style="9" customWidth="1"/>
    <col min="2" max="2" width="1.7109375" style="9" customWidth="1"/>
    <col min="3" max="3" width="22.28515625" style="9" customWidth="1"/>
    <col min="4" max="7" width="22.7109375" style="9" customWidth="1"/>
    <col min="8" max="8" width="21.7109375" style="9" customWidth="1"/>
    <col min="9" max="10" width="1.7109375" style="9" customWidth="1"/>
    <col min="11" max="11" width="3.85546875" style="9" customWidth="1"/>
    <col min="12" max="16384" width="8.85546875" style="9"/>
  </cols>
  <sheetData>
    <row r="1" spans="1:10" s="1" customFormat="1" ht="6.75" customHeight="1" x14ac:dyDescent="0.25">
      <c r="B1" s="2"/>
    </row>
    <row r="2" spans="1:10" s="137" customFormat="1" ht="20.100000000000001" customHeight="1" x14ac:dyDescent="0.25">
      <c r="B2" s="138"/>
      <c r="C2" s="139" t="s">
        <v>16</v>
      </c>
      <c r="D2" s="140"/>
      <c r="E2" s="141"/>
      <c r="F2" s="142"/>
      <c r="G2" s="142"/>
      <c r="H2" s="142"/>
      <c r="I2" s="143"/>
      <c r="J2" s="144"/>
    </row>
    <row r="3" spans="1:10" s="145" customFormat="1" ht="24" customHeight="1" x14ac:dyDescent="0.25">
      <c r="B3" s="146"/>
      <c r="C3" s="147" t="s">
        <v>88</v>
      </c>
      <c r="D3" s="148"/>
      <c r="E3" s="149"/>
      <c r="F3" s="150"/>
      <c r="G3" s="150"/>
      <c r="H3" s="150"/>
      <c r="I3" s="151"/>
      <c r="J3" s="152"/>
    </row>
    <row r="4" spans="1:10" s="7" customFormat="1" ht="5.0999999999999996" customHeight="1" x14ac:dyDescent="0.25">
      <c r="A4" s="6"/>
      <c r="B4" s="6"/>
      <c r="C4" s="6"/>
      <c r="D4" s="6"/>
      <c r="E4" s="6"/>
      <c r="F4" s="6"/>
      <c r="G4" s="6"/>
      <c r="H4" s="6"/>
      <c r="I4" s="6"/>
      <c r="J4" s="6"/>
    </row>
    <row r="5" spans="1:10" s="7" customFormat="1" ht="5.0999999999999996" customHeight="1" x14ac:dyDescent="0.25">
      <c r="A5" s="6"/>
      <c r="B5" s="6"/>
      <c r="C5" s="6"/>
      <c r="D5" s="6"/>
      <c r="E5" s="6"/>
      <c r="F5" s="6"/>
      <c r="G5" s="6"/>
      <c r="H5" s="6"/>
      <c r="I5" s="6"/>
      <c r="J5" s="6"/>
    </row>
    <row r="6" spans="1:10" s="13" customFormat="1" ht="15" customHeight="1" x14ac:dyDescent="0.25">
      <c r="A6" s="12"/>
      <c r="B6" s="88"/>
      <c r="C6" s="89"/>
      <c r="D6" s="89"/>
      <c r="E6" s="89"/>
      <c r="F6" s="89"/>
      <c r="G6" s="89"/>
      <c r="H6" s="89"/>
      <c r="I6" s="90"/>
      <c r="J6" s="12"/>
    </row>
    <row r="7" spans="1:10" s="7" customFormat="1" ht="15" customHeight="1" x14ac:dyDescent="0.25">
      <c r="B7" s="91"/>
      <c r="C7" s="92"/>
      <c r="D7" s="93"/>
      <c r="E7" s="92"/>
      <c r="F7" s="92"/>
      <c r="G7" s="93"/>
      <c r="H7" s="93"/>
      <c r="I7" s="94"/>
    </row>
    <row r="8" spans="1:10" s="7" customFormat="1" ht="15" customHeight="1" x14ac:dyDescent="0.25">
      <c r="B8" s="91"/>
      <c r="C8" s="92"/>
      <c r="D8" s="93"/>
      <c r="E8" s="92"/>
      <c r="F8" s="92"/>
      <c r="G8" s="93"/>
      <c r="H8" s="93"/>
      <c r="I8" s="94"/>
    </row>
    <row r="9" spans="1:10" s="7" customFormat="1" ht="15" customHeight="1" x14ac:dyDescent="0.25">
      <c r="B9" s="91"/>
      <c r="C9" s="92"/>
      <c r="D9" s="93"/>
      <c r="E9" s="92"/>
      <c r="F9" s="92"/>
      <c r="G9" s="93"/>
      <c r="H9" s="93"/>
      <c r="I9" s="94"/>
    </row>
    <row r="10" spans="1:10" s="7" customFormat="1" ht="15" customHeight="1" x14ac:dyDescent="0.25">
      <c r="B10" s="91"/>
      <c r="C10" s="92"/>
      <c r="D10" s="93"/>
      <c r="E10" s="92"/>
      <c r="F10" s="92"/>
      <c r="G10" s="93"/>
      <c r="H10" s="93"/>
      <c r="I10" s="94"/>
    </row>
    <row r="11" spans="1:10" s="7" customFormat="1" ht="15" customHeight="1" x14ac:dyDescent="0.25">
      <c r="B11" s="91"/>
      <c r="C11" s="92"/>
      <c r="D11" s="93"/>
      <c r="E11" s="92"/>
      <c r="F11" s="92"/>
      <c r="G11" s="93"/>
      <c r="H11" s="93"/>
      <c r="I11" s="94"/>
    </row>
    <row r="12" spans="1:10" s="7" customFormat="1" ht="15" customHeight="1" x14ac:dyDescent="0.25">
      <c r="B12" s="91"/>
      <c r="C12" s="92"/>
      <c r="D12" s="93"/>
      <c r="E12" s="92"/>
      <c r="F12" s="92"/>
      <c r="G12" s="93"/>
      <c r="H12" s="93"/>
      <c r="I12" s="94"/>
    </row>
    <row r="13" spans="1:10" s="7" customFormat="1" ht="15" customHeight="1" x14ac:dyDescent="0.25">
      <c r="B13" s="91"/>
      <c r="C13" s="92"/>
      <c r="D13" s="93"/>
      <c r="E13" s="92"/>
      <c r="F13" s="92"/>
      <c r="G13" s="93"/>
      <c r="H13" s="93"/>
      <c r="I13" s="94"/>
    </row>
    <row r="14" spans="1:10" s="7" customFormat="1" ht="15" customHeight="1" x14ac:dyDescent="0.25">
      <c r="B14" s="91"/>
      <c r="C14" s="92"/>
      <c r="D14" s="93"/>
      <c r="E14" s="92"/>
      <c r="F14" s="92"/>
      <c r="G14" s="93"/>
      <c r="H14" s="93"/>
      <c r="I14" s="94"/>
    </row>
    <row r="15" spans="1:10" s="7" customFormat="1" ht="15" customHeight="1" x14ac:dyDescent="0.25">
      <c r="B15" s="91"/>
      <c r="C15" s="92"/>
      <c r="D15" s="93"/>
      <c r="E15" s="92"/>
      <c r="F15" s="92"/>
      <c r="G15" s="93"/>
      <c r="H15" s="93"/>
      <c r="I15" s="94"/>
    </row>
    <row r="16" spans="1:10" s="7" customFormat="1" ht="15" customHeight="1" x14ac:dyDescent="0.25">
      <c r="B16" s="91"/>
      <c r="C16" s="92"/>
      <c r="D16" s="93"/>
      <c r="E16" s="92"/>
      <c r="F16" s="92"/>
      <c r="G16" s="93"/>
      <c r="H16" s="93"/>
      <c r="I16" s="94"/>
    </row>
    <row r="17" spans="1:9" s="7" customFormat="1" ht="15" customHeight="1" x14ac:dyDescent="0.25">
      <c r="B17" s="91"/>
      <c r="C17" s="92"/>
      <c r="D17" s="93"/>
      <c r="E17" s="92"/>
      <c r="F17" s="92"/>
      <c r="G17" s="93"/>
      <c r="H17" s="93"/>
      <c r="I17" s="94"/>
    </row>
    <row r="18" spans="1:9" s="7" customFormat="1" ht="15" customHeight="1" x14ac:dyDescent="0.25">
      <c r="B18" s="91"/>
      <c r="C18" s="92"/>
      <c r="D18" s="93"/>
      <c r="E18" s="92"/>
      <c r="F18" s="92"/>
      <c r="G18" s="93"/>
      <c r="H18" s="93"/>
      <c r="I18" s="94"/>
    </row>
    <row r="19" spans="1:9" s="7" customFormat="1" ht="15" customHeight="1" x14ac:dyDescent="0.25">
      <c r="B19" s="91"/>
      <c r="C19" s="92"/>
      <c r="D19" s="93"/>
      <c r="E19" s="92"/>
      <c r="F19" s="92"/>
      <c r="G19" s="93"/>
      <c r="H19" s="93"/>
      <c r="I19" s="94"/>
    </row>
    <row r="20" spans="1:9" s="7" customFormat="1" ht="15" customHeight="1" x14ac:dyDescent="0.25">
      <c r="B20" s="91"/>
      <c r="C20" s="92"/>
      <c r="D20" s="93"/>
      <c r="E20" s="92"/>
      <c r="F20" s="92"/>
      <c r="G20" s="93"/>
      <c r="H20" s="93"/>
      <c r="I20" s="94"/>
    </row>
    <row r="21" spans="1:9" s="7" customFormat="1" ht="15" customHeight="1" x14ac:dyDescent="0.25">
      <c r="B21" s="91"/>
      <c r="C21" s="92"/>
      <c r="D21" s="93"/>
      <c r="E21" s="92"/>
      <c r="F21" s="92"/>
      <c r="G21" s="93"/>
      <c r="H21" s="93"/>
      <c r="I21" s="94"/>
    </row>
    <row r="22" spans="1:9" s="7" customFormat="1" ht="15" customHeight="1" x14ac:dyDescent="0.25">
      <c r="B22" s="91"/>
      <c r="C22" s="92"/>
      <c r="D22" s="93"/>
      <c r="E22" s="92"/>
      <c r="F22" s="92"/>
      <c r="G22" s="93"/>
      <c r="H22" s="93"/>
      <c r="I22" s="94"/>
    </row>
    <row r="23" spans="1:9" s="7" customFormat="1" ht="15" customHeight="1" x14ac:dyDescent="0.25">
      <c r="B23" s="91"/>
      <c r="C23" s="92"/>
      <c r="D23" s="93"/>
      <c r="E23" s="92"/>
      <c r="F23" s="92"/>
      <c r="G23" s="93"/>
      <c r="H23" s="93"/>
      <c r="I23" s="94"/>
    </row>
    <row r="24" spans="1:9" s="7" customFormat="1" ht="15" customHeight="1" x14ac:dyDescent="0.25">
      <c r="B24" s="91"/>
      <c r="C24" s="92"/>
      <c r="D24" s="93"/>
      <c r="E24" s="92"/>
      <c r="F24" s="92"/>
      <c r="G24" s="93"/>
      <c r="H24" s="93"/>
      <c r="I24" s="94"/>
    </row>
    <row r="25" spans="1:9" s="7" customFormat="1" ht="15" customHeight="1" x14ac:dyDescent="0.25">
      <c r="B25" s="91"/>
      <c r="C25" s="92"/>
      <c r="D25" s="93"/>
      <c r="E25" s="92"/>
      <c r="F25" s="92"/>
      <c r="G25" s="93"/>
      <c r="H25" s="93"/>
      <c r="I25" s="94"/>
    </row>
    <row r="26" spans="1:9" s="7" customFormat="1" ht="15" customHeight="1" x14ac:dyDescent="0.25">
      <c r="B26" s="91"/>
      <c r="C26" s="92"/>
      <c r="D26" s="93"/>
      <c r="E26" s="92"/>
      <c r="F26" s="92"/>
      <c r="G26" s="93"/>
      <c r="H26" s="93"/>
      <c r="I26" s="94"/>
    </row>
    <row r="27" spans="1:9" s="7" customFormat="1" ht="15" customHeight="1" x14ac:dyDescent="0.25">
      <c r="B27" s="91"/>
      <c r="C27" s="92"/>
      <c r="D27" s="93"/>
      <c r="E27" s="92"/>
      <c r="F27" s="92"/>
      <c r="G27" s="93"/>
      <c r="H27" s="93"/>
      <c r="I27" s="94"/>
    </row>
    <row r="28" spans="1:9" s="7" customFormat="1" ht="15" customHeight="1" x14ac:dyDescent="0.25">
      <c r="B28" s="95"/>
      <c r="C28" s="96"/>
      <c r="D28" s="96"/>
      <c r="E28" s="96"/>
      <c r="F28" s="96"/>
      <c r="G28" s="96"/>
      <c r="H28" s="96"/>
      <c r="I28" s="97"/>
    </row>
    <row r="29" spans="1:9" s="7" customFormat="1" ht="7.35" customHeight="1" x14ac:dyDescent="0.25">
      <c r="B29" s="9"/>
      <c r="C29" s="9"/>
      <c r="D29" s="9"/>
      <c r="E29" s="9"/>
      <c r="F29" s="9"/>
      <c r="G29" s="9"/>
      <c r="H29" s="9"/>
      <c r="I29" s="9"/>
    </row>
    <row r="30" spans="1:9" s="118" customFormat="1" ht="22.9" customHeight="1" x14ac:dyDescent="0.25">
      <c r="B30" s="119"/>
      <c r="C30" s="119"/>
      <c r="D30" s="11"/>
      <c r="E30" s="120"/>
      <c r="F30" s="120"/>
      <c r="G30" s="120"/>
      <c r="H30" s="119"/>
      <c r="I30" s="119"/>
    </row>
    <row r="31" spans="1:9" ht="23.1" customHeight="1" x14ac:dyDescent="0.25">
      <c r="A31" s="7"/>
    </row>
    <row r="32" spans="1:9" s="10" customFormat="1" ht="22.9" customHeight="1" x14ac:dyDescent="0.25">
      <c r="A32" s="7"/>
      <c r="B32" s="9"/>
      <c r="C32" s="9"/>
      <c r="D32" s="9"/>
      <c r="E32" s="9"/>
      <c r="F32" s="9"/>
      <c r="G32" s="9"/>
      <c r="H32" s="9"/>
      <c r="I32" s="9"/>
    </row>
  </sheetData>
  <sheetProtection algorithmName="SHA-512" hashValue="OqMSnzwKHTOeHqqKMrGE4PHH+rFy2eJzGuyBJv6vZqfc4nWlW2oBlLXIPJVMkiH/DQn4srnp201KFbnKIC/ecQ==" saltValue="UP9jtC/RBCv2IUUNZPpuqA==" spinCount="100000" sheet="1" objects="1" scenarios="1"/>
  <dataConsolidate/>
  <printOptions horizontalCentered="1"/>
  <pageMargins left="0.31496062992125984" right="0.31496062992125984" top="0.31496062992125984" bottom="0.31496062992125984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Input">
    <pageSetUpPr fitToPage="1"/>
  </sheetPr>
  <dimension ref="A1:W62"/>
  <sheetViews>
    <sheetView showGridLines="0" showRowColHeaders="0" zoomScaleNormal="100" zoomScaleSheetLayoutView="85" workbookViewId="0">
      <pane ySplit="4" topLeftCell="A5" activePane="bottomLeft" state="frozen"/>
      <selection pane="bottomLeft" activeCell="A5" sqref="A5"/>
    </sheetView>
  </sheetViews>
  <sheetFormatPr defaultColWidth="8.85546875" defaultRowHeight="15" x14ac:dyDescent="0.25"/>
  <cols>
    <col min="1" max="1" width="3.7109375" style="9" customWidth="1"/>
    <col min="2" max="2" width="0.85546875" style="9" customWidth="1"/>
    <col min="3" max="3" width="40.7109375" style="9" customWidth="1"/>
    <col min="4" max="16" width="12.7109375" style="9" customWidth="1"/>
    <col min="17" max="17" width="0.85546875" style="9" customWidth="1"/>
    <col min="18" max="18" width="1.7109375" style="9" customWidth="1"/>
    <col min="19" max="19" width="8.85546875" style="9" customWidth="1"/>
    <col min="20" max="16384" width="8.85546875" style="9"/>
  </cols>
  <sheetData>
    <row r="1" spans="1:23" s="1" customFormat="1" ht="6.75" customHeight="1" x14ac:dyDescent="0.25">
      <c r="B1" s="2"/>
      <c r="I1" s="3"/>
      <c r="J1" s="3"/>
      <c r="K1" s="3"/>
    </row>
    <row r="2" spans="1:23" s="137" customFormat="1" ht="20.100000000000001" customHeight="1" x14ac:dyDescent="0.25">
      <c r="B2" s="138"/>
      <c r="C2" s="170" t="s">
        <v>16</v>
      </c>
      <c r="D2" s="140"/>
      <c r="E2" s="140"/>
      <c r="F2" s="140"/>
      <c r="G2" s="140"/>
      <c r="H2" s="140"/>
      <c r="I2" s="143"/>
      <c r="J2" s="143"/>
      <c r="K2" s="143"/>
      <c r="L2" s="143"/>
      <c r="M2" s="141"/>
      <c r="N2" s="141"/>
      <c r="O2" s="142"/>
      <c r="P2" s="142"/>
      <c r="Q2" s="143"/>
      <c r="R2" s="144"/>
    </row>
    <row r="3" spans="1:23" s="145" customFormat="1" ht="24" customHeight="1" x14ac:dyDescent="0.25">
      <c r="B3" s="146"/>
      <c r="C3" s="171" t="s">
        <v>3</v>
      </c>
      <c r="D3" s="148"/>
      <c r="E3" s="148"/>
      <c r="F3" s="148"/>
      <c r="G3" s="148"/>
      <c r="H3" s="148"/>
      <c r="I3" s="151"/>
      <c r="J3" s="151"/>
      <c r="K3" s="151"/>
      <c r="L3" s="151"/>
      <c r="M3" s="149"/>
      <c r="N3" s="149"/>
      <c r="O3" s="150"/>
      <c r="P3" s="150"/>
      <c r="Q3" s="151"/>
      <c r="R3" s="152"/>
    </row>
    <row r="4" spans="1:23" s="7" customFormat="1" ht="4.9000000000000004" customHeight="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</row>
    <row r="5" spans="1:23" s="7" customFormat="1" ht="4.9000000000000004" customHeight="1" x14ac:dyDescent="0.25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</row>
    <row r="6" spans="1:23" s="50" customFormat="1" ht="23.1" customHeight="1" x14ac:dyDescent="0.3">
      <c r="A6" s="49"/>
      <c r="B6" s="172"/>
      <c r="C6" s="173" t="s">
        <v>17</v>
      </c>
      <c r="D6" s="174"/>
      <c r="E6" s="174"/>
      <c r="F6" s="174"/>
      <c r="G6" s="174"/>
      <c r="H6" s="174"/>
      <c r="I6" s="174"/>
      <c r="J6" s="174"/>
      <c r="K6" s="175"/>
      <c r="L6" s="175"/>
      <c r="M6" s="175"/>
      <c r="N6" s="174"/>
      <c r="O6" s="174"/>
      <c r="P6" s="174"/>
      <c r="Q6" s="176"/>
      <c r="R6" s="49"/>
    </row>
    <row r="7" spans="1:23" s="50" customFormat="1" ht="18" customHeight="1" x14ac:dyDescent="0.25">
      <c r="A7" s="49"/>
      <c r="B7" s="177"/>
      <c r="C7" s="230" t="s">
        <v>79</v>
      </c>
      <c r="D7" s="231" t="s">
        <v>18</v>
      </c>
      <c r="E7" s="232" t="s">
        <v>19</v>
      </c>
      <c r="F7" s="232" t="s">
        <v>20</v>
      </c>
      <c r="G7" s="232" t="s">
        <v>21</v>
      </c>
      <c r="H7" s="232" t="s">
        <v>22</v>
      </c>
      <c r="I7" s="232" t="s">
        <v>23</v>
      </c>
      <c r="J7" s="232" t="s">
        <v>24</v>
      </c>
      <c r="K7" s="232" t="s">
        <v>25</v>
      </c>
      <c r="L7" s="232" t="s">
        <v>26</v>
      </c>
      <c r="M7" s="232" t="s">
        <v>27</v>
      </c>
      <c r="N7" s="232" t="s">
        <v>28</v>
      </c>
      <c r="O7" s="232" t="s">
        <v>29</v>
      </c>
      <c r="P7" s="233" t="s">
        <v>30</v>
      </c>
      <c r="Q7" s="183"/>
      <c r="R7" s="49"/>
    </row>
    <row r="8" spans="1:23" s="1" customFormat="1" ht="15" customHeight="1" x14ac:dyDescent="0.25">
      <c r="B8" s="178"/>
      <c r="C8" s="243" t="s">
        <v>31</v>
      </c>
      <c r="D8" s="226">
        <v>1500</v>
      </c>
      <c r="E8" s="227">
        <v>1800</v>
      </c>
      <c r="F8" s="227">
        <v>1900</v>
      </c>
      <c r="G8" s="227">
        <v>2400</v>
      </c>
      <c r="H8" s="227">
        <v>1800</v>
      </c>
      <c r="I8" s="227">
        <v>1600</v>
      </c>
      <c r="J8" s="227">
        <v>1500</v>
      </c>
      <c r="K8" s="227">
        <v>1800</v>
      </c>
      <c r="L8" s="227">
        <v>2100</v>
      </c>
      <c r="M8" s="227">
        <v>2500</v>
      </c>
      <c r="N8" s="227">
        <v>2400</v>
      </c>
      <c r="O8" s="227">
        <v>3000</v>
      </c>
      <c r="P8" s="250">
        <f>SUM(Input!$D8:$O8)</f>
        <v>24300</v>
      </c>
      <c r="Q8" s="183"/>
    </row>
    <row r="9" spans="1:23" s="51" customFormat="1" ht="15" customHeight="1" x14ac:dyDescent="0.25">
      <c r="B9" s="179"/>
      <c r="C9" s="245" t="s">
        <v>80</v>
      </c>
      <c r="D9" s="280">
        <v>150</v>
      </c>
      <c r="E9" s="281">
        <v>180</v>
      </c>
      <c r="F9" s="281">
        <v>250</v>
      </c>
      <c r="G9" s="281">
        <v>200</v>
      </c>
      <c r="H9" s="281">
        <v>120</v>
      </c>
      <c r="I9" s="281">
        <v>160</v>
      </c>
      <c r="J9" s="281">
        <v>170</v>
      </c>
      <c r="K9" s="281">
        <v>300</v>
      </c>
      <c r="L9" s="281">
        <v>70</v>
      </c>
      <c r="M9" s="281"/>
      <c r="N9" s="281">
        <v>90</v>
      </c>
      <c r="O9" s="281">
        <v>120</v>
      </c>
      <c r="P9" s="252">
        <f>SUM(Input!$D9:$O9)</f>
        <v>1810</v>
      </c>
      <c r="Q9" s="184"/>
    </row>
    <row r="10" spans="1:23" s="1" customFormat="1" ht="18" customHeight="1" x14ac:dyDescent="0.25">
      <c r="B10" s="178"/>
      <c r="C10" s="204" t="s">
        <v>78</v>
      </c>
      <c r="D10" s="205">
        <f>SUBTOTAL(109,Input!D$8:D$9)</f>
        <v>1650</v>
      </c>
      <c r="E10" s="206">
        <f>SUBTOTAL(109,Input!E$8:E$9)</f>
        <v>1980</v>
      </c>
      <c r="F10" s="206">
        <f>SUBTOTAL(109,Input!F$8:F$9)</f>
        <v>2150</v>
      </c>
      <c r="G10" s="206">
        <f>SUBTOTAL(109,Input!G$8:G$9)</f>
        <v>2600</v>
      </c>
      <c r="H10" s="206">
        <f>SUBTOTAL(109,Input!H$8:H$9)</f>
        <v>1920</v>
      </c>
      <c r="I10" s="206">
        <f>SUBTOTAL(109,Input!I$8:I$9)</f>
        <v>1760</v>
      </c>
      <c r="J10" s="206">
        <f>SUBTOTAL(109,Input!J$8:J$9)</f>
        <v>1670</v>
      </c>
      <c r="K10" s="206">
        <f>SUBTOTAL(109,Input!K$8:K$9)</f>
        <v>2100</v>
      </c>
      <c r="L10" s="206">
        <f>SUBTOTAL(109,Input!L$8:L$9)</f>
        <v>2170</v>
      </c>
      <c r="M10" s="206">
        <f>SUBTOTAL(109,Input!M$8:M$9)</f>
        <v>2500</v>
      </c>
      <c r="N10" s="206">
        <f>SUBTOTAL(109,Input!N$8:N$9)</f>
        <v>2490</v>
      </c>
      <c r="O10" s="206">
        <f>SUBTOTAL(109,Input!O$8:O$9)</f>
        <v>3120</v>
      </c>
      <c r="P10" s="207">
        <f>SUBTOTAL(109,Input!$P$8:$P$9)</f>
        <v>26110</v>
      </c>
      <c r="Q10" s="183"/>
      <c r="T10" s="54"/>
      <c r="U10" s="54"/>
      <c r="V10" s="54"/>
      <c r="W10" s="54"/>
    </row>
    <row r="11" spans="1:23" s="1" customFormat="1" ht="9.9499999999999993" customHeight="1" x14ac:dyDescent="0.25">
      <c r="B11" s="178"/>
      <c r="C11" s="188"/>
      <c r="D11" s="189"/>
      <c r="E11" s="189"/>
      <c r="F11" s="189"/>
      <c r="G11" s="189"/>
      <c r="H11" s="189"/>
      <c r="I11" s="189"/>
      <c r="J11" s="189"/>
      <c r="K11" s="189"/>
      <c r="L11" s="189"/>
      <c r="M11" s="189"/>
      <c r="N11" s="189"/>
      <c r="O11" s="189"/>
      <c r="P11" s="190"/>
      <c r="Q11" s="183"/>
      <c r="T11" s="54"/>
      <c r="U11" s="54"/>
      <c r="V11" s="54"/>
      <c r="W11" s="54"/>
    </row>
    <row r="12" spans="1:23" s="50" customFormat="1" ht="18" customHeight="1" x14ac:dyDescent="0.25">
      <c r="A12" s="49"/>
      <c r="B12" s="177"/>
      <c r="C12" s="230" t="s">
        <v>38</v>
      </c>
      <c r="D12" s="231" t="s">
        <v>18</v>
      </c>
      <c r="E12" s="232" t="s">
        <v>19</v>
      </c>
      <c r="F12" s="232" t="s">
        <v>20</v>
      </c>
      <c r="G12" s="232" t="s">
        <v>21</v>
      </c>
      <c r="H12" s="232" t="s">
        <v>22</v>
      </c>
      <c r="I12" s="232" t="s">
        <v>23</v>
      </c>
      <c r="J12" s="232" t="s">
        <v>24</v>
      </c>
      <c r="K12" s="232" t="s">
        <v>25</v>
      </c>
      <c r="L12" s="232" t="s">
        <v>26</v>
      </c>
      <c r="M12" s="232" t="s">
        <v>27</v>
      </c>
      <c r="N12" s="232" t="s">
        <v>28</v>
      </c>
      <c r="O12" s="232" t="s">
        <v>29</v>
      </c>
      <c r="P12" s="233" t="s">
        <v>30</v>
      </c>
      <c r="Q12" s="183"/>
      <c r="R12" s="49"/>
      <c r="T12" s="52"/>
      <c r="U12" s="52"/>
      <c r="V12" s="52"/>
      <c r="W12" s="52"/>
    </row>
    <row r="13" spans="1:23" s="51" customFormat="1" ht="15" customHeight="1" x14ac:dyDescent="0.25">
      <c r="B13" s="179"/>
      <c r="C13" s="243" t="s">
        <v>32</v>
      </c>
      <c r="D13" s="226">
        <v>1200</v>
      </c>
      <c r="E13" s="227">
        <v>1000</v>
      </c>
      <c r="F13" s="227">
        <v>1250</v>
      </c>
      <c r="G13" s="227">
        <v>1500</v>
      </c>
      <c r="H13" s="227">
        <v>150</v>
      </c>
      <c r="I13" s="227">
        <v>1100</v>
      </c>
      <c r="J13" s="227">
        <v>1150</v>
      </c>
      <c r="K13" s="227">
        <v>1200</v>
      </c>
      <c r="L13" s="227">
        <v>1500</v>
      </c>
      <c r="M13" s="227">
        <v>1850</v>
      </c>
      <c r="N13" s="227">
        <v>2100</v>
      </c>
      <c r="O13" s="227">
        <v>950</v>
      </c>
      <c r="P13" s="250">
        <f>SUM(Input!$D13:$O13)</f>
        <v>14950</v>
      </c>
      <c r="Q13" s="184"/>
      <c r="T13" s="53"/>
      <c r="U13" s="53"/>
      <c r="V13" s="53"/>
      <c r="W13" s="53"/>
    </row>
    <row r="14" spans="1:23" s="51" customFormat="1" ht="15" customHeight="1" x14ac:dyDescent="0.25">
      <c r="B14" s="179"/>
      <c r="C14" s="244" t="s">
        <v>33</v>
      </c>
      <c r="D14" s="228">
        <v>100</v>
      </c>
      <c r="E14" s="229">
        <v>120</v>
      </c>
      <c r="F14" s="229">
        <v>125</v>
      </c>
      <c r="G14" s="229">
        <v>140</v>
      </c>
      <c r="H14" s="229">
        <v>110</v>
      </c>
      <c r="I14" s="229">
        <v>100</v>
      </c>
      <c r="J14" s="229">
        <v>105</v>
      </c>
      <c r="K14" s="229">
        <v>120</v>
      </c>
      <c r="L14" s="229">
        <v>130</v>
      </c>
      <c r="M14" s="229">
        <v>135</v>
      </c>
      <c r="N14" s="229">
        <v>150</v>
      </c>
      <c r="O14" s="229">
        <v>150</v>
      </c>
      <c r="P14" s="251">
        <f>SUM(Input!$D14:$O14)</f>
        <v>1485</v>
      </c>
      <c r="Q14" s="184"/>
      <c r="T14" s="53"/>
      <c r="U14" s="53"/>
      <c r="V14" s="53"/>
      <c r="W14" s="53"/>
    </row>
    <row r="15" spans="1:23" s="51" customFormat="1" ht="15" customHeight="1" x14ac:dyDescent="0.25">
      <c r="B15" s="179"/>
      <c r="C15" s="244" t="s">
        <v>47</v>
      </c>
      <c r="D15" s="228">
        <v>250</v>
      </c>
      <c r="E15" s="229">
        <v>200</v>
      </c>
      <c r="F15" s="229">
        <v>250</v>
      </c>
      <c r="G15" s="229">
        <v>180</v>
      </c>
      <c r="H15" s="229">
        <v>60</v>
      </c>
      <c r="I15" s="229">
        <v>80</v>
      </c>
      <c r="J15" s="229">
        <v>95</v>
      </c>
      <c r="K15" s="229">
        <v>150</v>
      </c>
      <c r="L15" s="229">
        <v>200</v>
      </c>
      <c r="M15" s="229">
        <v>250</v>
      </c>
      <c r="N15" s="229">
        <v>250</v>
      </c>
      <c r="O15" s="229">
        <v>250</v>
      </c>
      <c r="P15" s="251">
        <f>SUM(Input!$D15:$O15)</f>
        <v>2215</v>
      </c>
      <c r="Q15" s="184"/>
      <c r="T15" s="53"/>
      <c r="U15" s="53"/>
      <c r="V15" s="53"/>
      <c r="W15" s="53"/>
    </row>
    <row r="16" spans="1:23" s="51" customFormat="1" ht="15" customHeight="1" x14ac:dyDescent="0.25">
      <c r="B16" s="179"/>
      <c r="C16" s="244" t="s">
        <v>48</v>
      </c>
      <c r="D16" s="228">
        <v>300</v>
      </c>
      <c r="E16" s="229">
        <v>290</v>
      </c>
      <c r="F16" s="229">
        <v>305</v>
      </c>
      <c r="G16" s="229">
        <v>285</v>
      </c>
      <c r="H16" s="229">
        <v>220</v>
      </c>
      <c r="I16" s="229">
        <v>250</v>
      </c>
      <c r="J16" s="229">
        <v>275</v>
      </c>
      <c r="K16" s="229">
        <v>280</v>
      </c>
      <c r="L16" s="229">
        <v>300</v>
      </c>
      <c r="M16" s="229">
        <v>285</v>
      </c>
      <c r="N16" s="229">
        <v>275</v>
      </c>
      <c r="O16" s="229">
        <v>300</v>
      </c>
      <c r="P16" s="251">
        <f>SUM(Input!$D16:$O16)</f>
        <v>3365</v>
      </c>
      <c r="Q16" s="184"/>
      <c r="T16" s="53"/>
      <c r="U16" s="53"/>
      <c r="V16" s="53"/>
      <c r="W16" s="53"/>
    </row>
    <row r="17" spans="1:23" s="51" customFormat="1" ht="15" customHeight="1" x14ac:dyDescent="0.25">
      <c r="B17" s="179"/>
      <c r="C17" s="245" t="s">
        <v>34</v>
      </c>
      <c r="D17" s="278"/>
      <c r="E17" s="279"/>
      <c r="F17" s="279"/>
      <c r="G17" s="279">
        <v>750</v>
      </c>
      <c r="H17" s="279"/>
      <c r="I17" s="279"/>
      <c r="J17" s="279"/>
      <c r="K17" s="279"/>
      <c r="L17" s="279"/>
      <c r="M17" s="279"/>
      <c r="N17" s="279"/>
      <c r="O17" s="279"/>
      <c r="P17" s="252">
        <f>SUM(Input!$D17:$O17)</f>
        <v>750</v>
      </c>
      <c r="Q17" s="184"/>
      <c r="T17" s="53"/>
      <c r="U17" s="53"/>
      <c r="V17" s="53"/>
      <c r="W17" s="53"/>
    </row>
    <row r="18" spans="1:23" s="1" customFormat="1" ht="18" customHeight="1" x14ac:dyDescent="0.25">
      <c r="B18" s="178"/>
      <c r="C18" s="204" t="s">
        <v>37</v>
      </c>
      <c r="D18" s="205">
        <f>SUBTOTAL(109,Input!D$13:D$17)</f>
        <v>1850</v>
      </c>
      <c r="E18" s="206">
        <f>SUBTOTAL(109,Input!E$13:E$17)</f>
        <v>1610</v>
      </c>
      <c r="F18" s="206">
        <f>SUBTOTAL(109,Input!F$13:F$17)</f>
        <v>1930</v>
      </c>
      <c r="G18" s="206">
        <f>SUBTOTAL(109,Input!G$13:G$17)</f>
        <v>2855</v>
      </c>
      <c r="H18" s="206">
        <f>SUBTOTAL(109,Input!H$13:H$17)</f>
        <v>540</v>
      </c>
      <c r="I18" s="206">
        <f>SUBTOTAL(109,Input!I$13:I$17)</f>
        <v>1530</v>
      </c>
      <c r="J18" s="206">
        <f>SUBTOTAL(109,Input!J$13:J$17)</f>
        <v>1625</v>
      </c>
      <c r="K18" s="206">
        <f>SUBTOTAL(109,Input!K$13:K$17)</f>
        <v>1750</v>
      </c>
      <c r="L18" s="206">
        <f>SUBTOTAL(109,Input!L$13:L$17)</f>
        <v>2130</v>
      </c>
      <c r="M18" s="206">
        <f>SUBTOTAL(109,Input!M$13:M$17)</f>
        <v>2520</v>
      </c>
      <c r="N18" s="206">
        <f>SUBTOTAL(109,Input!N$13:N$17)</f>
        <v>2775</v>
      </c>
      <c r="O18" s="206">
        <f>SUBTOTAL(109,Input!O$13:O$17)</f>
        <v>1650</v>
      </c>
      <c r="P18" s="207">
        <f>SUBTOTAL(109,Input!$P$13:$P$17)</f>
        <v>22765</v>
      </c>
      <c r="Q18" s="183"/>
      <c r="T18" s="54"/>
      <c r="U18" s="54"/>
      <c r="V18" s="54"/>
      <c r="W18" s="54"/>
    </row>
    <row r="19" spans="1:23" s="1" customFormat="1" ht="18" customHeight="1" x14ac:dyDescent="0.25">
      <c r="B19" s="179"/>
      <c r="C19" s="112" t="s">
        <v>36</v>
      </c>
      <c r="D19" s="155">
        <f>Input!$D$10-Input!$D$18</f>
        <v>-200</v>
      </c>
      <c r="E19" s="155">
        <f>Input!$E$10-Input!$E$18</f>
        <v>370</v>
      </c>
      <c r="F19" s="155">
        <f>Input!$F$10-Input!$F$18</f>
        <v>220</v>
      </c>
      <c r="G19" s="155">
        <f>Input!$G$10-Input!$G$18</f>
        <v>-255</v>
      </c>
      <c r="H19" s="155">
        <f>Input!$H$10-Input!$H$18</f>
        <v>1380</v>
      </c>
      <c r="I19" s="155">
        <f>Input!$I$10-Input!$I$18</f>
        <v>230</v>
      </c>
      <c r="J19" s="155">
        <f>Input!$J$10-Input!$J$18</f>
        <v>45</v>
      </c>
      <c r="K19" s="155">
        <f>Input!$K$10-Input!$K$18</f>
        <v>350</v>
      </c>
      <c r="L19" s="155">
        <f>Input!$L$10-Input!$L$18</f>
        <v>40</v>
      </c>
      <c r="M19" s="155">
        <f>Input!$M$10-Input!$M$18</f>
        <v>-20</v>
      </c>
      <c r="N19" s="155">
        <f>Input!$N$10-Input!$N$18</f>
        <v>-285</v>
      </c>
      <c r="O19" s="155">
        <f>Input!$O$10-Input!$O$18</f>
        <v>1470</v>
      </c>
      <c r="P19" s="156">
        <f>Input!$P$10-Input!$P$18</f>
        <v>3345</v>
      </c>
      <c r="Q19" s="184"/>
    </row>
    <row r="20" spans="1:23" s="1" customFormat="1" ht="9.9499999999999993" customHeight="1" x14ac:dyDescent="0.25">
      <c r="B20" s="179"/>
      <c r="C20" s="191"/>
      <c r="D20" s="192"/>
      <c r="E20" s="192"/>
      <c r="F20" s="192"/>
      <c r="G20" s="192"/>
      <c r="H20" s="192"/>
      <c r="I20" s="192"/>
      <c r="J20" s="192"/>
      <c r="K20" s="191"/>
      <c r="L20" s="191"/>
      <c r="M20" s="191"/>
      <c r="N20" s="191"/>
      <c r="O20" s="192"/>
      <c r="P20" s="192"/>
      <c r="Q20" s="184"/>
    </row>
    <row r="21" spans="1:23" s="50" customFormat="1" ht="18.95" customHeight="1" x14ac:dyDescent="0.3">
      <c r="A21" s="49"/>
      <c r="B21" s="177"/>
      <c r="C21" s="193" t="s">
        <v>35</v>
      </c>
      <c r="D21" s="194"/>
      <c r="E21" s="194"/>
      <c r="F21" s="194"/>
      <c r="G21" s="194"/>
      <c r="H21" s="194"/>
      <c r="I21" s="194"/>
      <c r="J21" s="194"/>
      <c r="K21" s="195"/>
      <c r="L21" s="195"/>
      <c r="M21" s="195"/>
      <c r="N21" s="194"/>
      <c r="O21" s="194"/>
      <c r="P21" s="194"/>
      <c r="Q21" s="183"/>
      <c r="R21" s="49"/>
    </row>
    <row r="22" spans="1:23" s="50" customFormat="1" ht="18" customHeight="1" x14ac:dyDescent="0.25">
      <c r="A22" s="49"/>
      <c r="B22" s="177"/>
      <c r="C22" s="240" t="s">
        <v>39</v>
      </c>
      <c r="D22" s="238" t="s">
        <v>18</v>
      </c>
      <c r="E22" s="238" t="s">
        <v>19</v>
      </c>
      <c r="F22" s="238" t="s">
        <v>20</v>
      </c>
      <c r="G22" s="238" t="s">
        <v>21</v>
      </c>
      <c r="H22" s="238" t="s">
        <v>22</v>
      </c>
      <c r="I22" s="238" t="s">
        <v>23</v>
      </c>
      <c r="J22" s="238" t="s">
        <v>24</v>
      </c>
      <c r="K22" s="238" t="s">
        <v>25</v>
      </c>
      <c r="L22" s="238" t="s">
        <v>26</v>
      </c>
      <c r="M22" s="238" t="s">
        <v>27</v>
      </c>
      <c r="N22" s="238" t="s">
        <v>28</v>
      </c>
      <c r="O22" s="238" t="s">
        <v>29</v>
      </c>
      <c r="P22" s="239" t="s">
        <v>30</v>
      </c>
      <c r="Q22" s="183"/>
      <c r="R22" s="49"/>
    </row>
    <row r="23" spans="1:23" s="1" customFormat="1" ht="15" customHeight="1" x14ac:dyDescent="0.25">
      <c r="B23" s="178"/>
      <c r="C23" s="272" t="s">
        <v>41</v>
      </c>
      <c r="D23" s="277"/>
      <c r="E23" s="277"/>
      <c r="F23" s="277"/>
      <c r="G23" s="277"/>
      <c r="H23" s="277"/>
      <c r="I23" s="277">
        <v>1200</v>
      </c>
      <c r="J23" s="277"/>
      <c r="K23" s="277"/>
      <c r="L23" s="277"/>
      <c r="M23" s="277">
        <v>600</v>
      </c>
      <c r="N23" s="277"/>
      <c r="O23" s="277"/>
      <c r="P23" s="246">
        <f>SUM(Input!$D23:$O23)</f>
        <v>1800</v>
      </c>
      <c r="Q23" s="183"/>
    </row>
    <row r="24" spans="1:23" s="1" customFormat="1" ht="15" customHeight="1" x14ac:dyDescent="0.25">
      <c r="B24" s="178"/>
      <c r="C24" s="241" t="s">
        <v>42</v>
      </c>
      <c r="D24" s="234"/>
      <c r="E24" s="234"/>
      <c r="F24" s="234"/>
      <c r="G24" s="234"/>
      <c r="H24" s="234"/>
      <c r="I24" s="234"/>
      <c r="J24" s="234">
        <v>150</v>
      </c>
      <c r="K24" s="235"/>
      <c r="L24" s="235"/>
      <c r="M24" s="235"/>
      <c r="N24" s="234"/>
      <c r="O24" s="234"/>
      <c r="P24" s="247">
        <f>SUM(Input!$D24:$O24)</f>
        <v>150</v>
      </c>
      <c r="Q24" s="183"/>
    </row>
    <row r="25" spans="1:23" s="51" customFormat="1" ht="15" customHeight="1" x14ac:dyDescent="0.25">
      <c r="B25" s="179"/>
      <c r="C25" s="241" t="s">
        <v>43</v>
      </c>
      <c r="D25" s="235"/>
      <c r="E25" s="235"/>
      <c r="F25" s="235"/>
      <c r="G25" s="235"/>
      <c r="H25" s="235"/>
      <c r="I25" s="235"/>
      <c r="J25" s="235"/>
      <c r="K25" s="235"/>
      <c r="L25" s="235"/>
      <c r="M25" s="235"/>
      <c r="N25" s="235">
        <v>2000</v>
      </c>
      <c r="O25" s="235"/>
      <c r="P25" s="248">
        <f>SUM(Input!$D25:$O25)</f>
        <v>2000</v>
      </c>
      <c r="Q25" s="184"/>
    </row>
    <row r="26" spans="1:23" s="51" customFormat="1" ht="15" customHeight="1" x14ac:dyDescent="0.25">
      <c r="B26" s="179"/>
      <c r="C26" s="241" t="s">
        <v>57</v>
      </c>
      <c r="D26" s="235"/>
      <c r="E26" s="235">
        <v>125</v>
      </c>
      <c r="F26" s="235"/>
      <c r="G26" s="235"/>
      <c r="H26" s="235"/>
      <c r="I26" s="235"/>
      <c r="J26" s="235"/>
      <c r="K26" s="235"/>
      <c r="L26" s="235"/>
      <c r="M26" s="235"/>
      <c r="N26" s="235"/>
      <c r="O26" s="235"/>
      <c r="P26" s="248">
        <f>SUM(Input!$D26:$O26)</f>
        <v>125</v>
      </c>
      <c r="Q26" s="184"/>
    </row>
    <row r="27" spans="1:23" s="51" customFormat="1" ht="15" customHeight="1" x14ac:dyDescent="0.25">
      <c r="B27" s="179"/>
      <c r="C27" s="242" t="s">
        <v>46</v>
      </c>
      <c r="D27" s="276"/>
      <c r="E27" s="276"/>
      <c r="F27" s="276"/>
      <c r="G27" s="276"/>
      <c r="H27" s="276"/>
      <c r="I27" s="276"/>
      <c r="J27" s="276"/>
      <c r="K27" s="276"/>
      <c r="L27" s="276"/>
      <c r="M27" s="276"/>
      <c r="N27" s="276"/>
      <c r="O27" s="276"/>
      <c r="P27" s="249">
        <f>SUM(Input!$D27:$O27)</f>
        <v>0</v>
      </c>
      <c r="Q27" s="184"/>
    </row>
    <row r="28" spans="1:23" s="55" customFormat="1" ht="18" customHeight="1" x14ac:dyDescent="0.25">
      <c r="B28" s="180"/>
      <c r="C28" s="208" t="s">
        <v>81</v>
      </c>
      <c r="D28" s="209">
        <f>SUBTOTAL(109,Input!D$23:D$27)</f>
        <v>0</v>
      </c>
      <c r="E28" s="210">
        <f>SUBTOTAL(109,Input!E$23:E$27)</f>
        <v>125</v>
      </c>
      <c r="F28" s="210">
        <f>SUBTOTAL(109,Input!F$23:F$27)</f>
        <v>0</v>
      </c>
      <c r="G28" s="210">
        <f>SUBTOTAL(109,Input!G$23:G$27)</f>
        <v>0</v>
      </c>
      <c r="H28" s="210">
        <f>SUBTOTAL(109,Input!H$23:H$27)</f>
        <v>0</v>
      </c>
      <c r="I28" s="210">
        <f>SUBTOTAL(109,Input!I$23:I$27)</f>
        <v>1200</v>
      </c>
      <c r="J28" s="210">
        <f>SUBTOTAL(109,Input!J$23:J$27)</f>
        <v>150</v>
      </c>
      <c r="K28" s="210">
        <f>SUBTOTAL(109,Input!K$23:K$27)</f>
        <v>0</v>
      </c>
      <c r="L28" s="210">
        <f>SUBTOTAL(109,Input!L$23:L$27)</f>
        <v>0</v>
      </c>
      <c r="M28" s="210">
        <f>SUBTOTAL(109,Input!M$23:M$27)</f>
        <v>600</v>
      </c>
      <c r="N28" s="210">
        <f>SUBTOTAL(109,Input!N$23:N$27)</f>
        <v>2000</v>
      </c>
      <c r="O28" s="210">
        <f>SUBTOTAL(109,Input!O$23:O$27)</f>
        <v>0</v>
      </c>
      <c r="P28" s="211">
        <f>SUBTOTAL(109,Input!$P$23:$P$27)</f>
        <v>4075</v>
      </c>
      <c r="Q28" s="185"/>
    </row>
    <row r="29" spans="1:23" s="1" customFormat="1" ht="9.9499999999999993" customHeight="1" x14ac:dyDescent="0.25">
      <c r="B29" s="178"/>
      <c r="C29" s="188"/>
      <c r="D29" s="196"/>
      <c r="E29" s="196"/>
      <c r="F29" s="196"/>
      <c r="G29" s="196"/>
      <c r="H29" s="196"/>
      <c r="I29" s="196"/>
      <c r="J29" s="196"/>
      <c r="K29" s="196"/>
      <c r="L29" s="196"/>
      <c r="M29" s="196"/>
      <c r="N29" s="196"/>
      <c r="O29" s="196"/>
      <c r="P29" s="196"/>
      <c r="Q29" s="183"/>
    </row>
    <row r="30" spans="1:23" s="50" customFormat="1" ht="18" customHeight="1" x14ac:dyDescent="0.25">
      <c r="A30" s="49"/>
      <c r="B30" s="177"/>
      <c r="C30" s="240" t="s">
        <v>40</v>
      </c>
      <c r="D30" s="237" t="s">
        <v>18</v>
      </c>
      <c r="E30" s="238" t="s">
        <v>19</v>
      </c>
      <c r="F30" s="238" t="s">
        <v>20</v>
      </c>
      <c r="G30" s="238" t="s">
        <v>21</v>
      </c>
      <c r="H30" s="238" t="s">
        <v>22</v>
      </c>
      <c r="I30" s="238" t="s">
        <v>23</v>
      </c>
      <c r="J30" s="238" t="s">
        <v>24</v>
      </c>
      <c r="K30" s="238" t="s">
        <v>25</v>
      </c>
      <c r="L30" s="238" t="s">
        <v>26</v>
      </c>
      <c r="M30" s="238" t="s">
        <v>27</v>
      </c>
      <c r="N30" s="238" t="s">
        <v>28</v>
      </c>
      <c r="O30" s="238" t="s">
        <v>29</v>
      </c>
      <c r="P30" s="239" t="s">
        <v>30</v>
      </c>
      <c r="Q30" s="183"/>
      <c r="R30" s="49"/>
    </row>
    <row r="31" spans="1:23" s="51" customFormat="1" ht="15" customHeight="1" x14ac:dyDescent="0.25">
      <c r="B31" s="179"/>
      <c r="C31" s="272" t="s">
        <v>44</v>
      </c>
      <c r="D31" s="273"/>
      <c r="E31" s="274"/>
      <c r="F31" s="274"/>
      <c r="G31" s="274"/>
      <c r="H31" s="274">
        <v>6000</v>
      </c>
      <c r="I31" s="274"/>
      <c r="J31" s="274"/>
      <c r="K31" s="274"/>
      <c r="L31" s="274"/>
      <c r="M31" s="274"/>
      <c r="N31" s="274"/>
      <c r="O31" s="274"/>
      <c r="P31" s="253">
        <f>SUM(Input!$D31:$O31)</f>
        <v>6000</v>
      </c>
      <c r="Q31" s="184"/>
    </row>
    <row r="32" spans="1:23" s="51" customFormat="1" ht="15" customHeight="1" x14ac:dyDescent="0.25">
      <c r="B32" s="179"/>
      <c r="C32" s="241" t="s">
        <v>49</v>
      </c>
      <c r="D32" s="236"/>
      <c r="E32" s="235">
        <v>150</v>
      </c>
      <c r="F32" s="235"/>
      <c r="G32" s="235"/>
      <c r="H32" s="235"/>
      <c r="I32" s="235"/>
      <c r="J32" s="235"/>
      <c r="K32" s="235"/>
      <c r="L32" s="235"/>
      <c r="M32" s="235"/>
      <c r="N32" s="235"/>
      <c r="O32" s="235"/>
      <c r="P32" s="248">
        <f>SUM(Input!$D32:$O32)</f>
        <v>150</v>
      </c>
      <c r="Q32" s="184"/>
    </row>
    <row r="33" spans="1:18" s="51" customFormat="1" ht="15" customHeight="1" x14ac:dyDescent="0.25">
      <c r="B33" s="179"/>
      <c r="C33" s="241" t="s">
        <v>45</v>
      </c>
      <c r="D33" s="236"/>
      <c r="E33" s="235"/>
      <c r="F33" s="235">
        <v>1900</v>
      </c>
      <c r="G33" s="235"/>
      <c r="H33" s="235"/>
      <c r="I33" s="235"/>
      <c r="J33" s="235"/>
      <c r="K33" s="235"/>
      <c r="L33" s="235"/>
      <c r="M33" s="235"/>
      <c r="N33" s="235"/>
      <c r="O33" s="235"/>
      <c r="P33" s="248">
        <f>SUM(Input!$D33:$O33)</f>
        <v>1900</v>
      </c>
      <c r="Q33" s="184"/>
    </row>
    <row r="34" spans="1:18" s="51" customFormat="1" ht="15" customHeight="1" x14ac:dyDescent="0.25">
      <c r="B34" s="179"/>
      <c r="C34" s="241" t="s">
        <v>58</v>
      </c>
      <c r="D34" s="236"/>
      <c r="E34" s="235"/>
      <c r="F34" s="235"/>
      <c r="G34" s="235"/>
      <c r="H34" s="235"/>
      <c r="I34" s="235"/>
      <c r="J34" s="235"/>
      <c r="K34" s="235"/>
      <c r="L34" s="235"/>
      <c r="M34" s="235"/>
      <c r="N34" s="235"/>
      <c r="O34" s="235"/>
      <c r="P34" s="248">
        <f>SUM(Input!$D34:$O34)</f>
        <v>0</v>
      </c>
      <c r="Q34" s="184"/>
    </row>
    <row r="35" spans="1:18" s="51" customFormat="1" ht="15" customHeight="1" x14ac:dyDescent="0.25">
      <c r="B35" s="179"/>
      <c r="C35" s="242" t="s">
        <v>50</v>
      </c>
      <c r="D35" s="275"/>
      <c r="E35" s="276"/>
      <c r="F35" s="276"/>
      <c r="G35" s="276"/>
      <c r="H35" s="276"/>
      <c r="I35" s="276"/>
      <c r="J35" s="276"/>
      <c r="K35" s="276"/>
      <c r="L35" s="276"/>
      <c r="M35" s="276"/>
      <c r="N35" s="276"/>
      <c r="O35" s="276"/>
      <c r="P35" s="249">
        <f>SUM(Input!$D35:$O35)</f>
        <v>0</v>
      </c>
      <c r="Q35" s="184"/>
    </row>
    <row r="36" spans="1:18" s="1" customFormat="1" ht="18" customHeight="1" x14ac:dyDescent="0.25">
      <c r="B36" s="178"/>
      <c r="C36" s="212" t="s">
        <v>75</v>
      </c>
      <c r="D36" s="213">
        <f>SUBTOTAL(109,Input!D$31:D$35)</f>
        <v>0</v>
      </c>
      <c r="E36" s="214">
        <f>SUBTOTAL(109,Input!E$31:E$35)</f>
        <v>150</v>
      </c>
      <c r="F36" s="214">
        <f>SUBTOTAL(109,Input!F$31:F$35)</f>
        <v>1900</v>
      </c>
      <c r="G36" s="214">
        <f>SUBTOTAL(109,Input!G$31:G$35)</f>
        <v>0</v>
      </c>
      <c r="H36" s="214">
        <f>SUBTOTAL(109,Input!H$31:H$35)</f>
        <v>6000</v>
      </c>
      <c r="I36" s="214">
        <f>SUBTOTAL(109,Input!I$31:I$35)</f>
        <v>0</v>
      </c>
      <c r="J36" s="214">
        <f>SUBTOTAL(109,Input!J$31:J$35)</f>
        <v>0</v>
      </c>
      <c r="K36" s="214">
        <f>SUBTOTAL(109,Input!K$31:K$35)</f>
        <v>0</v>
      </c>
      <c r="L36" s="214">
        <f>SUBTOTAL(109,Input!L$31:L$35)</f>
        <v>0</v>
      </c>
      <c r="M36" s="214">
        <f>SUBTOTAL(109,Input!M$31:M$35)</f>
        <v>0</v>
      </c>
      <c r="N36" s="214">
        <f>SUBTOTAL(109,Input!N$31:N$35)</f>
        <v>0</v>
      </c>
      <c r="O36" s="214">
        <f>SUBTOTAL(109,Input!O$31:O$35)</f>
        <v>0</v>
      </c>
      <c r="P36" s="215">
        <f>SUBTOTAL(109,Input!$P$31:$P$35)</f>
        <v>8050</v>
      </c>
      <c r="Q36" s="183"/>
    </row>
    <row r="37" spans="1:18" s="1" customFormat="1" ht="18" customHeight="1" x14ac:dyDescent="0.25">
      <c r="B37" s="179"/>
      <c r="C37" s="113" t="s">
        <v>51</v>
      </c>
      <c r="D37" s="220">
        <f>Input!$D$28-Input!$D$36</f>
        <v>0</v>
      </c>
      <c r="E37" s="220">
        <f>Input!$E$28-Input!$E$36</f>
        <v>-25</v>
      </c>
      <c r="F37" s="220">
        <f>Input!$F$28-Input!$F$36</f>
        <v>-1900</v>
      </c>
      <c r="G37" s="220">
        <f>Input!$G$28-Input!$G$36</f>
        <v>0</v>
      </c>
      <c r="H37" s="220">
        <f>Input!$H$28-Input!$H$36</f>
        <v>-6000</v>
      </c>
      <c r="I37" s="220">
        <f>Input!$I$28-Input!$I$36</f>
        <v>1200</v>
      </c>
      <c r="J37" s="220">
        <f>Input!$J$28-Input!$J$36</f>
        <v>150</v>
      </c>
      <c r="K37" s="220">
        <f>Input!$K$28-Input!$K$36</f>
        <v>0</v>
      </c>
      <c r="L37" s="220">
        <f>Input!$L$28-Input!$L$36</f>
        <v>0</v>
      </c>
      <c r="M37" s="220">
        <f>Input!$M$28-Input!$M$36</f>
        <v>600</v>
      </c>
      <c r="N37" s="220">
        <f>Input!$N$28-Input!$N$36</f>
        <v>2000</v>
      </c>
      <c r="O37" s="220">
        <f>Input!$O$28-Input!$O$36</f>
        <v>0</v>
      </c>
      <c r="P37" s="221">
        <f>Input!$P$28-Input!$P$36</f>
        <v>-3975</v>
      </c>
      <c r="Q37" s="184"/>
    </row>
    <row r="38" spans="1:18" s="1" customFormat="1" ht="9.9499999999999993" customHeight="1" x14ac:dyDescent="0.25">
      <c r="B38" s="179"/>
      <c r="C38" s="191"/>
      <c r="D38" s="192"/>
      <c r="E38" s="192"/>
      <c r="F38" s="192"/>
      <c r="G38" s="192"/>
      <c r="H38" s="192"/>
      <c r="I38" s="192"/>
      <c r="J38" s="192"/>
      <c r="K38" s="191"/>
      <c r="L38" s="191"/>
      <c r="M38" s="197"/>
      <c r="N38" s="197"/>
      <c r="O38" s="197"/>
      <c r="P38" s="197"/>
      <c r="Q38" s="184"/>
    </row>
    <row r="39" spans="1:18" s="50" customFormat="1" ht="18.95" customHeight="1" x14ac:dyDescent="0.3">
      <c r="A39" s="49"/>
      <c r="B39" s="177"/>
      <c r="C39" s="193" t="s">
        <v>69</v>
      </c>
      <c r="D39" s="194"/>
      <c r="E39" s="194"/>
      <c r="F39" s="194"/>
      <c r="G39" s="194"/>
      <c r="H39" s="194"/>
      <c r="I39" s="194"/>
      <c r="J39" s="194"/>
      <c r="K39" s="195"/>
      <c r="L39" s="195"/>
      <c r="M39" s="195"/>
      <c r="N39" s="194"/>
      <c r="O39" s="194"/>
      <c r="P39" s="194"/>
      <c r="Q39" s="183"/>
      <c r="R39" s="49"/>
    </row>
    <row r="40" spans="1:18" s="50" customFormat="1" ht="18" customHeight="1" x14ac:dyDescent="0.25">
      <c r="A40" s="49"/>
      <c r="B40" s="177"/>
      <c r="C40" s="260" t="s">
        <v>52</v>
      </c>
      <c r="D40" s="261" t="s">
        <v>18</v>
      </c>
      <c r="E40" s="262" t="s">
        <v>19</v>
      </c>
      <c r="F40" s="262" t="s">
        <v>20</v>
      </c>
      <c r="G40" s="262" t="s">
        <v>21</v>
      </c>
      <c r="H40" s="262" t="s">
        <v>22</v>
      </c>
      <c r="I40" s="262" t="s">
        <v>23</v>
      </c>
      <c r="J40" s="262" t="s">
        <v>24</v>
      </c>
      <c r="K40" s="262" t="s">
        <v>25</v>
      </c>
      <c r="L40" s="262" t="s">
        <v>26</v>
      </c>
      <c r="M40" s="262" t="s">
        <v>27</v>
      </c>
      <c r="N40" s="262" t="s">
        <v>28</v>
      </c>
      <c r="O40" s="262" t="s">
        <v>29</v>
      </c>
      <c r="P40" s="263" t="s">
        <v>30</v>
      </c>
      <c r="Q40" s="183"/>
      <c r="R40" s="49"/>
    </row>
    <row r="41" spans="1:18" s="1" customFormat="1" ht="15" customHeight="1" x14ac:dyDescent="0.25">
      <c r="B41" s="178"/>
      <c r="C41" s="254" t="s">
        <v>56</v>
      </c>
      <c r="D41" s="268"/>
      <c r="E41" s="269"/>
      <c r="F41" s="269"/>
      <c r="G41" s="269"/>
      <c r="H41" s="269">
        <v>5000</v>
      </c>
      <c r="I41" s="269"/>
      <c r="J41" s="269"/>
      <c r="K41" s="269"/>
      <c r="L41" s="269"/>
      <c r="M41" s="269"/>
      <c r="N41" s="269"/>
      <c r="O41" s="269"/>
      <c r="P41" s="257">
        <f>SUM(Input!$D41:$O41)</f>
        <v>5000</v>
      </c>
      <c r="Q41" s="183"/>
    </row>
    <row r="42" spans="1:18" s="1" customFormat="1" ht="15" customHeight="1" x14ac:dyDescent="0.25">
      <c r="B42" s="178"/>
      <c r="C42" s="255" t="s">
        <v>60</v>
      </c>
      <c r="D42" s="224"/>
      <c r="E42" s="225">
        <v>1000</v>
      </c>
      <c r="F42" s="225"/>
      <c r="G42" s="225"/>
      <c r="H42" s="225"/>
      <c r="I42" s="225"/>
      <c r="J42" s="225"/>
      <c r="K42" s="225"/>
      <c r="L42" s="225"/>
      <c r="M42" s="225"/>
      <c r="N42" s="225"/>
      <c r="O42" s="225"/>
      <c r="P42" s="258">
        <f>SUM(Input!$D42:$O42)</f>
        <v>1000</v>
      </c>
      <c r="Q42" s="183"/>
    </row>
    <row r="43" spans="1:18" s="51" customFormat="1" ht="15" customHeight="1" x14ac:dyDescent="0.25">
      <c r="B43" s="179"/>
      <c r="C43" s="256" t="s">
        <v>63</v>
      </c>
      <c r="D43" s="270"/>
      <c r="E43" s="271"/>
      <c r="F43" s="271"/>
      <c r="G43" s="271"/>
      <c r="H43" s="271"/>
      <c r="I43" s="271"/>
      <c r="J43" s="271"/>
      <c r="K43" s="271"/>
      <c r="L43" s="271"/>
      <c r="M43" s="271"/>
      <c r="N43" s="271"/>
      <c r="O43" s="271"/>
      <c r="P43" s="259">
        <f>SUM(Input!$D43:$O43)</f>
        <v>0</v>
      </c>
      <c r="Q43" s="184"/>
    </row>
    <row r="44" spans="1:18" s="1" customFormat="1" ht="18" customHeight="1" x14ac:dyDescent="0.25">
      <c r="B44" s="178"/>
      <c r="C44" s="216" t="s">
        <v>76</v>
      </c>
      <c r="D44" s="217">
        <f>SUBTOTAL(109,Input!D$41:D$43)</f>
        <v>0</v>
      </c>
      <c r="E44" s="218">
        <f>SUBTOTAL(109,Input!E$41:E$43)</f>
        <v>1000</v>
      </c>
      <c r="F44" s="218">
        <f>SUBTOTAL(109,Input!F$41:F$43)</f>
        <v>0</v>
      </c>
      <c r="G44" s="218">
        <f>SUBTOTAL(109,Input!G$41:G$43)</f>
        <v>0</v>
      </c>
      <c r="H44" s="218">
        <f>SUBTOTAL(109,Input!H$41:H$43)</f>
        <v>5000</v>
      </c>
      <c r="I44" s="218">
        <f>SUBTOTAL(109,Input!I$41:I$43)</f>
        <v>0</v>
      </c>
      <c r="J44" s="218">
        <f>SUBTOTAL(109,Input!J$41:J$43)</f>
        <v>0</v>
      </c>
      <c r="K44" s="218">
        <f>SUBTOTAL(109,Input!K$41:K$43)</f>
        <v>0</v>
      </c>
      <c r="L44" s="218">
        <f>SUBTOTAL(109,Input!L$41:L$43)</f>
        <v>0</v>
      </c>
      <c r="M44" s="218">
        <f>SUBTOTAL(109,Input!M$41:M$43)</f>
        <v>0</v>
      </c>
      <c r="N44" s="218">
        <f>SUBTOTAL(109,Input!N$41:N$43)</f>
        <v>0</v>
      </c>
      <c r="O44" s="218">
        <f>SUBTOTAL(109,Input!O$41:O$43)</f>
        <v>0</v>
      </c>
      <c r="P44" s="219">
        <f>SUBTOTAL(109,Input!$P$41:$P$43)</f>
        <v>6000</v>
      </c>
      <c r="Q44" s="183"/>
    </row>
    <row r="45" spans="1:18" s="1" customFormat="1" ht="9.9499999999999993" customHeight="1" x14ac:dyDescent="0.25">
      <c r="B45" s="178"/>
      <c r="C45" s="188"/>
      <c r="D45" s="196"/>
      <c r="E45" s="196"/>
      <c r="F45" s="196"/>
      <c r="G45" s="196"/>
      <c r="H45" s="196"/>
      <c r="I45" s="196"/>
      <c r="J45" s="196"/>
      <c r="K45" s="196"/>
      <c r="L45" s="196"/>
      <c r="M45" s="196"/>
      <c r="N45" s="196"/>
      <c r="O45" s="196"/>
      <c r="P45" s="196"/>
      <c r="Q45" s="183"/>
    </row>
    <row r="46" spans="1:18" s="50" customFormat="1" ht="18" customHeight="1" x14ac:dyDescent="0.25">
      <c r="A46" s="49"/>
      <c r="B46" s="177"/>
      <c r="C46" s="260" t="s">
        <v>53</v>
      </c>
      <c r="D46" s="261" t="s">
        <v>18</v>
      </c>
      <c r="E46" s="262" t="s">
        <v>19</v>
      </c>
      <c r="F46" s="262" t="s">
        <v>20</v>
      </c>
      <c r="G46" s="262" t="s">
        <v>21</v>
      </c>
      <c r="H46" s="262" t="s">
        <v>22</v>
      </c>
      <c r="I46" s="262" t="s">
        <v>23</v>
      </c>
      <c r="J46" s="262" t="s">
        <v>24</v>
      </c>
      <c r="K46" s="262" t="s">
        <v>25</v>
      </c>
      <c r="L46" s="262" t="s">
        <v>26</v>
      </c>
      <c r="M46" s="262" t="s">
        <v>27</v>
      </c>
      <c r="N46" s="262" t="s">
        <v>28</v>
      </c>
      <c r="O46" s="262" t="s">
        <v>29</v>
      </c>
      <c r="P46" s="263" t="s">
        <v>30</v>
      </c>
      <c r="Q46" s="183"/>
      <c r="R46" s="49"/>
    </row>
    <row r="47" spans="1:18" s="51" customFormat="1" ht="15" customHeight="1" x14ac:dyDescent="0.25">
      <c r="B47" s="179"/>
      <c r="C47" s="254" t="s">
        <v>59</v>
      </c>
      <c r="D47" s="268"/>
      <c r="E47" s="269"/>
      <c r="F47" s="269"/>
      <c r="G47" s="269"/>
      <c r="H47" s="269"/>
      <c r="I47" s="269">
        <v>100</v>
      </c>
      <c r="J47" s="269">
        <v>100</v>
      </c>
      <c r="K47" s="269">
        <v>100</v>
      </c>
      <c r="L47" s="269">
        <v>100</v>
      </c>
      <c r="M47" s="269">
        <v>100</v>
      </c>
      <c r="N47" s="269">
        <v>100</v>
      </c>
      <c r="O47" s="269">
        <v>100</v>
      </c>
      <c r="P47" s="257">
        <f>SUM(Input!$D47:$O47)</f>
        <v>700</v>
      </c>
      <c r="Q47" s="184"/>
    </row>
    <row r="48" spans="1:18" s="51" customFormat="1" ht="15" customHeight="1" x14ac:dyDescent="0.25">
      <c r="B48" s="179"/>
      <c r="C48" s="255" t="s">
        <v>65</v>
      </c>
      <c r="D48" s="224"/>
      <c r="E48" s="225"/>
      <c r="F48" s="225"/>
      <c r="G48" s="225"/>
      <c r="H48" s="225"/>
      <c r="I48" s="225">
        <v>45</v>
      </c>
      <c r="J48" s="225">
        <v>44</v>
      </c>
      <c r="K48" s="225">
        <v>43</v>
      </c>
      <c r="L48" s="225">
        <v>42</v>
      </c>
      <c r="M48" s="225">
        <v>40</v>
      </c>
      <c r="N48" s="225">
        <v>40</v>
      </c>
      <c r="O48" s="225">
        <v>38</v>
      </c>
      <c r="P48" s="258">
        <f>SUM(Input!$D48:$O48)</f>
        <v>292</v>
      </c>
      <c r="Q48" s="184"/>
    </row>
    <row r="49" spans="1:17" s="51" customFormat="1" ht="15" customHeight="1" x14ac:dyDescent="0.25">
      <c r="B49" s="179"/>
      <c r="C49" s="255" t="s">
        <v>61</v>
      </c>
      <c r="D49" s="224"/>
      <c r="E49" s="225">
        <v>1000</v>
      </c>
      <c r="F49" s="225"/>
      <c r="G49" s="225"/>
      <c r="H49" s="225"/>
      <c r="I49" s="225"/>
      <c r="J49" s="225"/>
      <c r="K49" s="225"/>
      <c r="L49" s="225"/>
      <c r="M49" s="225"/>
      <c r="N49" s="225"/>
      <c r="O49" s="225"/>
      <c r="P49" s="258">
        <f>SUM(Input!$D49:$O49)</f>
        <v>1000</v>
      </c>
      <c r="Q49" s="184"/>
    </row>
    <row r="50" spans="1:17" s="51" customFormat="1" ht="15" customHeight="1" x14ac:dyDescent="0.25">
      <c r="B50" s="179"/>
      <c r="C50" s="255" t="s">
        <v>62</v>
      </c>
      <c r="D50" s="224"/>
      <c r="E50" s="225"/>
      <c r="F50" s="225">
        <v>1200</v>
      </c>
      <c r="G50" s="225"/>
      <c r="H50" s="225"/>
      <c r="I50" s="225"/>
      <c r="J50" s="225"/>
      <c r="K50" s="225"/>
      <c r="L50" s="225"/>
      <c r="M50" s="225"/>
      <c r="N50" s="225"/>
      <c r="O50" s="225"/>
      <c r="P50" s="258">
        <f>SUM(Input!$D50:$O50)</f>
        <v>1200</v>
      </c>
      <c r="Q50" s="184"/>
    </row>
    <row r="51" spans="1:17" s="51" customFormat="1" ht="15" customHeight="1" x14ac:dyDescent="0.25">
      <c r="B51" s="179"/>
      <c r="C51" s="256" t="s">
        <v>64</v>
      </c>
      <c r="D51" s="270"/>
      <c r="E51" s="271"/>
      <c r="F51" s="271"/>
      <c r="G51" s="271"/>
      <c r="H51" s="271"/>
      <c r="I51" s="271"/>
      <c r="J51" s="271"/>
      <c r="K51" s="271"/>
      <c r="L51" s="271"/>
      <c r="M51" s="271"/>
      <c r="N51" s="271"/>
      <c r="O51" s="271"/>
      <c r="P51" s="259">
        <f>SUM(Input!$D51:$O51)</f>
        <v>0</v>
      </c>
      <c r="Q51" s="184"/>
    </row>
    <row r="52" spans="1:17" s="1" customFormat="1" ht="18" customHeight="1" x14ac:dyDescent="0.25">
      <c r="B52" s="178"/>
      <c r="C52" s="264" t="s">
        <v>77</v>
      </c>
      <c r="D52" s="265">
        <f>SUBTOTAL(109,Input!D$47:D$51)</f>
        <v>0</v>
      </c>
      <c r="E52" s="266">
        <f>SUBTOTAL(109,Input!E$47:E$51)</f>
        <v>1000</v>
      </c>
      <c r="F52" s="266">
        <f>SUBTOTAL(109,Input!F$47:F$51)</f>
        <v>1200</v>
      </c>
      <c r="G52" s="266">
        <f>SUBTOTAL(109,Input!G$47:G$51)</f>
        <v>0</v>
      </c>
      <c r="H52" s="266">
        <f>SUBTOTAL(109,Input!H$47:H$51)</f>
        <v>0</v>
      </c>
      <c r="I52" s="266">
        <f>SUBTOTAL(109,Input!I$47:I$51)</f>
        <v>145</v>
      </c>
      <c r="J52" s="266">
        <f>SUBTOTAL(109,Input!J$47:J$51)</f>
        <v>144</v>
      </c>
      <c r="K52" s="266">
        <f>SUBTOTAL(109,Input!K$47:K$51)</f>
        <v>143</v>
      </c>
      <c r="L52" s="266">
        <f>SUBTOTAL(109,Input!L$47:L$51)</f>
        <v>142</v>
      </c>
      <c r="M52" s="266">
        <f>SUBTOTAL(109,Input!M$47:M$51)</f>
        <v>140</v>
      </c>
      <c r="N52" s="266">
        <f>SUBTOTAL(109,Input!N$47:N$51)</f>
        <v>140</v>
      </c>
      <c r="O52" s="266">
        <f>SUBTOTAL(109,Input!O$47:O$51)</f>
        <v>138</v>
      </c>
      <c r="P52" s="267">
        <f>SUBTOTAL(109,Input!$P$47:$P$51)</f>
        <v>3192</v>
      </c>
      <c r="Q52" s="183"/>
    </row>
    <row r="53" spans="1:17" s="1" customFormat="1" ht="18" customHeight="1" x14ac:dyDescent="0.25">
      <c r="B53" s="179"/>
      <c r="C53" s="114" t="s">
        <v>54</v>
      </c>
      <c r="D53" s="157">
        <f>Input!$D$44-Input!$D$52</f>
        <v>0</v>
      </c>
      <c r="E53" s="157">
        <f>Input!$E$44-Input!$E$52</f>
        <v>0</v>
      </c>
      <c r="F53" s="157">
        <f>Input!$F$44-Input!$F$52</f>
        <v>-1200</v>
      </c>
      <c r="G53" s="157">
        <f>Input!$G$44-Input!$G$52</f>
        <v>0</v>
      </c>
      <c r="H53" s="157">
        <f>Input!$H$44-Input!$H$52</f>
        <v>5000</v>
      </c>
      <c r="I53" s="157">
        <f>Input!$I$44-Input!$I$52</f>
        <v>-145</v>
      </c>
      <c r="J53" s="157">
        <f>Input!$J$44-Input!$J$52</f>
        <v>-144</v>
      </c>
      <c r="K53" s="157">
        <f>Input!$K$44-Input!$K$52</f>
        <v>-143</v>
      </c>
      <c r="L53" s="157">
        <f>Input!$L$44-Input!$L$52</f>
        <v>-142</v>
      </c>
      <c r="M53" s="157">
        <f>Input!$M$44-Input!$M$52</f>
        <v>-140</v>
      </c>
      <c r="N53" s="157">
        <f>Input!$N$44-Input!$N$52</f>
        <v>-140</v>
      </c>
      <c r="O53" s="157">
        <f>Input!$O$44-Input!$O$52</f>
        <v>-138</v>
      </c>
      <c r="P53" s="158">
        <f>Input!$P$44-Input!$P$52</f>
        <v>2808</v>
      </c>
      <c r="Q53" s="184"/>
    </row>
    <row r="54" spans="1:17" s="164" customFormat="1" ht="9.9499999999999993" customHeight="1" x14ac:dyDescent="0.25">
      <c r="B54" s="181"/>
      <c r="C54" s="198"/>
      <c r="D54" s="198"/>
      <c r="E54" s="198"/>
      <c r="F54" s="198"/>
      <c r="G54" s="198"/>
      <c r="H54" s="198"/>
      <c r="I54" s="198"/>
      <c r="J54" s="198"/>
      <c r="K54" s="198"/>
      <c r="L54" s="198"/>
      <c r="M54" s="198"/>
      <c r="N54" s="198"/>
      <c r="O54" s="198"/>
      <c r="P54" s="198"/>
      <c r="Q54" s="186"/>
    </row>
    <row r="55" spans="1:17" s="56" customFormat="1" ht="21.95" customHeight="1" thickBot="1" x14ac:dyDescent="0.3">
      <c r="B55" s="182"/>
      <c r="C55" s="115" t="s">
        <v>66</v>
      </c>
      <c r="D55" s="159">
        <f t="shared" ref="D55:P55" si="0">SUM(D$19,D$37,D$53)</f>
        <v>-200</v>
      </c>
      <c r="E55" s="159">
        <f t="shared" si="0"/>
        <v>345</v>
      </c>
      <c r="F55" s="159">
        <f t="shared" si="0"/>
        <v>-2880</v>
      </c>
      <c r="G55" s="159">
        <f t="shared" si="0"/>
        <v>-255</v>
      </c>
      <c r="H55" s="159">
        <f t="shared" si="0"/>
        <v>380</v>
      </c>
      <c r="I55" s="159">
        <f t="shared" si="0"/>
        <v>1285</v>
      </c>
      <c r="J55" s="159">
        <f t="shared" si="0"/>
        <v>51</v>
      </c>
      <c r="K55" s="159">
        <f t="shared" si="0"/>
        <v>207</v>
      </c>
      <c r="L55" s="159">
        <f t="shared" si="0"/>
        <v>-102</v>
      </c>
      <c r="M55" s="159">
        <f t="shared" si="0"/>
        <v>440</v>
      </c>
      <c r="N55" s="159">
        <f t="shared" si="0"/>
        <v>1575</v>
      </c>
      <c r="O55" s="159">
        <f t="shared" si="0"/>
        <v>1332</v>
      </c>
      <c r="P55" s="222">
        <f t="shared" si="0"/>
        <v>2178</v>
      </c>
      <c r="Q55" s="187"/>
    </row>
    <row r="56" spans="1:17" s="56" customFormat="1" ht="21.95" customHeight="1" thickTop="1" x14ac:dyDescent="0.25">
      <c r="B56" s="182"/>
      <c r="C56" s="116" t="s">
        <v>67</v>
      </c>
      <c r="D56" s="223">
        <v>3000</v>
      </c>
      <c r="E56" s="160">
        <f>D$57</f>
        <v>2800</v>
      </c>
      <c r="F56" s="160">
        <f t="shared" ref="F56:O56" si="1">E$57</f>
        <v>3145</v>
      </c>
      <c r="G56" s="160">
        <f t="shared" si="1"/>
        <v>265</v>
      </c>
      <c r="H56" s="160">
        <f t="shared" si="1"/>
        <v>10</v>
      </c>
      <c r="I56" s="160">
        <f t="shared" si="1"/>
        <v>390</v>
      </c>
      <c r="J56" s="160">
        <f t="shared" si="1"/>
        <v>1675</v>
      </c>
      <c r="K56" s="160">
        <f t="shared" si="1"/>
        <v>1726</v>
      </c>
      <c r="L56" s="160">
        <f t="shared" si="1"/>
        <v>1933</v>
      </c>
      <c r="M56" s="160">
        <f t="shared" si="1"/>
        <v>1831</v>
      </c>
      <c r="N56" s="160">
        <f t="shared" si="1"/>
        <v>2271</v>
      </c>
      <c r="O56" s="160">
        <f t="shared" si="1"/>
        <v>3846</v>
      </c>
      <c r="P56" s="161">
        <f>$D$56</f>
        <v>3000</v>
      </c>
      <c r="Q56" s="187"/>
    </row>
    <row r="57" spans="1:17" s="56" customFormat="1" ht="21.95" customHeight="1" x14ac:dyDescent="0.25">
      <c r="B57" s="182"/>
      <c r="C57" s="117" t="s">
        <v>68</v>
      </c>
      <c r="D57" s="162">
        <f t="shared" ref="D57:O57" si="2">SUM(D$56,D$55)</f>
        <v>2800</v>
      </c>
      <c r="E57" s="162">
        <f t="shared" si="2"/>
        <v>3145</v>
      </c>
      <c r="F57" s="162">
        <f t="shared" si="2"/>
        <v>265</v>
      </c>
      <c r="G57" s="162">
        <f t="shared" si="2"/>
        <v>10</v>
      </c>
      <c r="H57" s="162">
        <f t="shared" si="2"/>
        <v>390</v>
      </c>
      <c r="I57" s="162">
        <f t="shared" si="2"/>
        <v>1675</v>
      </c>
      <c r="J57" s="162">
        <f t="shared" si="2"/>
        <v>1726</v>
      </c>
      <c r="K57" s="162">
        <f t="shared" si="2"/>
        <v>1933</v>
      </c>
      <c r="L57" s="162">
        <f t="shared" si="2"/>
        <v>1831</v>
      </c>
      <c r="M57" s="162">
        <f t="shared" si="2"/>
        <v>2271</v>
      </c>
      <c r="N57" s="162">
        <f t="shared" si="2"/>
        <v>3846</v>
      </c>
      <c r="O57" s="162">
        <f t="shared" si="2"/>
        <v>5178</v>
      </c>
      <c r="P57" s="163">
        <f>$O$57</f>
        <v>5178</v>
      </c>
      <c r="Q57" s="187"/>
    </row>
    <row r="58" spans="1:17" s="7" customFormat="1" ht="5.0999999999999996" customHeight="1" x14ac:dyDescent="0.25">
      <c r="B58" s="95"/>
      <c r="C58" s="43"/>
      <c r="D58" s="43"/>
      <c r="E58" s="43"/>
      <c r="F58" s="43"/>
      <c r="G58" s="43"/>
      <c r="H58" s="43"/>
      <c r="I58" s="43"/>
      <c r="J58" s="43"/>
      <c r="K58" s="43"/>
      <c r="L58" s="43"/>
      <c r="M58" s="43"/>
      <c r="N58" s="43"/>
      <c r="O58" s="43"/>
      <c r="P58" s="43"/>
      <c r="Q58" s="97"/>
    </row>
    <row r="59" spans="1:17" s="7" customFormat="1" ht="7.5" customHeight="1" x14ac:dyDescent="0.25"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</row>
    <row r="60" spans="1:17" s="118" customFormat="1" ht="22.9" customHeight="1" x14ac:dyDescent="0.25">
      <c r="B60" s="119"/>
      <c r="C60" s="119"/>
      <c r="D60" s="11"/>
      <c r="E60" s="120"/>
      <c r="F60" s="120"/>
      <c r="G60" s="120"/>
      <c r="H60" s="119"/>
      <c r="I60" s="119"/>
      <c r="J60" s="119"/>
      <c r="K60" s="119"/>
      <c r="L60" s="119"/>
      <c r="M60" s="119"/>
      <c r="N60" s="119"/>
      <c r="O60" s="119"/>
      <c r="P60" s="119"/>
      <c r="Q60" s="119"/>
    </row>
    <row r="61" spans="1:17" ht="23.1" customHeight="1" x14ac:dyDescent="0.25">
      <c r="A61" s="7"/>
    </row>
    <row r="62" spans="1:17" s="10" customFormat="1" ht="22.9" customHeight="1" x14ac:dyDescent="0.25">
      <c r="A62" s="7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</row>
  </sheetData>
  <sheetProtection algorithmName="SHA-512" hashValue="FaBr2P3YxRcH1YGjzg1sSlBQpp4WfLYCDyKspE344I9J4Nzp77JGyk58BxpqPE6alAuJM+wICzn/pg5fRSFHzA==" saltValue="/aMrFRv52084ATPcEsDNVg==" spinCount="100000" sheet="1" objects="1" scenarios="1"/>
  <dataConsolidate/>
  <printOptions horizontalCentered="1"/>
  <pageMargins left="0.31496062992125984" right="0.31496062992125984" top="0.31496062992125984" bottom="0.31496062992125984" header="0.31496062992125984" footer="0.31496062992125984"/>
  <pageSetup paperSize="9" scale="67" fitToHeight="0" orientation="landscape" r:id="rId1"/>
  <drawing r:id="rId2"/>
  <tableParts count="6">
    <tablePart r:id="rId3"/>
    <tablePart r:id="rId4"/>
    <tablePart r:id="rId5"/>
    <tablePart r:id="rId6"/>
    <tablePart r:id="rId7"/>
    <tablePart r:id="rId8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Dashboard">
    <pageSetUpPr fitToPage="1"/>
  </sheetPr>
  <dimension ref="A1:S64"/>
  <sheetViews>
    <sheetView showGridLines="0" showRowColHeaders="0" zoomScaleNormal="100" zoomScaleSheetLayoutView="85" workbookViewId="0">
      <pane ySplit="4" topLeftCell="A5" activePane="bottomLeft" state="frozen"/>
      <selection pane="bottomLeft" activeCell="A5" sqref="A5"/>
    </sheetView>
  </sheetViews>
  <sheetFormatPr defaultColWidth="8.85546875" defaultRowHeight="15" x14ac:dyDescent="0.25"/>
  <cols>
    <col min="1" max="1" width="3.7109375" style="9" customWidth="1"/>
    <col min="2" max="2" width="1.7109375" style="9" customWidth="1"/>
    <col min="3" max="17" width="8.85546875" style="9" customWidth="1"/>
    <col min="18" max="18" width="3.7109375" style="9" customWidth="1"/>
    <col min="19" max="19" width="1.7109375" style="9" customWidth="1"/>
    <col min="20" max="20" width="5" style="9" customWidth="1"/>
    <col min="21" max="16384" width="8.85546875" style="9"/>
  </cols>
  <sheetData>
    <row r="1" spans="1:19" s="1" customFormat="1" ht="6.75" customHeight="1" x14ac:dyDescent="0.25">
      <c r="B1" s="2"/>
      <c r="K1" s="3"/>
      <c r="L1" s="3"/>
      <c r="M1" s="3"/>
      <c r="N1" s="3"/>
      <c r="O1" s="3"/>
      <c r="P1" s="3"/>
    </row>
    <row r="2" spans="1:19" s="137" customFormat="1" ht="20.100000000000001" customHeight="1" x14ac:dyDescent="0.25">
      <c r="B2" s="138"/>
      <c r="C2" s="153"/>
      <c r="D2" s="140" t="s">
        <v>16</v>
      </c>
      <c r="E2" s="153"/>
      <c r="F2" s="153"/>
      <c r="G2" s="153"/>
      <c r="H2" s="153"/>
      <c r="I2" s="153"/>
      <c r="J2" s="140"/>
      <c r="K2" s="143"/>
      <c r="L2" s="143"/>
      <c r="M2" s="143"/>
      <c r="N2" s="143"/>
      <c r="O2" s="143"/>
      <c r="P2" s="143"/>
      <c r="Q2" s="141"/>
      <c r="R2" s="143"/>
      <c r="S2" s="144"/>
    </row>
    <row r="3" spans="1:19" s="145" customFormat="1" ht="24" customHeight="1" x14ac:dyDescent="0.25">
      <c r="B3" s="146"/>
      <c r="C3" s="154"/>
      <c r="D3" s="148" t="s">
        <v>0</v>
      </c>
      <c r="E3" s="154"/>
      <c r="F3" s="154"/>
      <c r="G3" s="154"/>
      <c r="H3" s="154"/>
      <c r="I3" s="154"/>
      <c r="J3" s="148"/>
      <c r="K3" s="151"/>
      <c r="L3" s="151"/>
      <c r="M3" s="151"/>
      <c r="N3" s="151"/>
      <c r="O3" s="151"/>
      <c r="P3" s="151"/>
      <c r="Q3" s="149"/>
      <c r="R3" s="151"/>
      <c r="S3" s="152"/>
    </row>
    <row r="4" spans="1:19" s="4" customFormat="1" ht="5.0999999999999996" customHeight="1" x14ac:dyDescent="0.25">
      <c r="B4" s="98"/>
      <c r="C4" s="99"/>
      <c r="D4" s="100"/>
      <c r="E4" s="99"/>
      <c r="F4" s="99"/>
      <c r="G4" s="99"/>
      <c r="H4" s="99"/>
      <c r="I4" s="99"/>
      <c r="J4" s="100"/>
      <c r="K4" s="5"/>
      <c r="L4" s="5"/>
      <c r="M4" s="5"/>
      <c r="N4" s="5"/>
      <c r="O4" s="5"/>
      <c r="P4" s="5"/>
      <c r="Q4" s="101"/>
      <c r="R4" s="5"/>
      <c r="S4" s="5"/>
    </row>
    <row r="5" spans="1:19" s="7" customFormat="1" ht="5.0999999999999996" customHeight="1" x14ac:dyDescent="0.25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</row>
    <row r="6" spans="1:19" s="13" customFormat="1" ht="9.9499999999999993" customHeight="1" x14ac:dyDescent="0.25">
      <c r="A6" s="12"/>
      <c r="B6" s="27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57"/>
      <c r="R6" s="29"/>
      <c r="S6" s="12"/>
    </row>
    <row r="7" spans="1:19" s="7" customFormat="1" ht="15" customHeight="1" x14ac:dyDescent="0.25">
      <c r="A7" s="6"/>
      <c r="B7" s="30"/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2"/>
      <c r="R7" s="33"/>
      <c r="S7" s="6"/>
    </row>
    <row r="8" spans="1:19" s="7" customFormat="1" ht="15" customHeight="1" x14ac:dyDescent="0.25">
      <c r="B8" s="30"/>
      <c r="C8" s="31"/>
      <c r="D8" s="31"/>
      <c r="E8" s="31"/>
      <c r="F8" s="31"/>
      <c r="G8" s="31"/>
      <c r="H8" s="31"/>
      <c r="I8" s="31"/>
      <c r="J8" s="34"/>
      <c r="K8" s="34"/>
      <c r="L8" s="34"/>
      <c r="M8" s="34"/>
      <c r="N8" s="34"/>
      <c r="O8" s="34"/>
      <c r="P8" s="31"/>
      <c r="Q8" s="32"/>
      <c r="R8" s="33"/>
    </row>
    <row r="9" spans="1:19" s="7" customFormat="1" ht="15" customHeight="1" x14ac:dyDescent="0.25">
      <c r="B9" s="30"/>
      <c r="C9" s="31"/>
      <c r="D9" s="31"/>
      <c r="E9" s="31"/>
      <c r="F9" s="31"/>
      <c r="G9" s="31"/>
      <c r="H9" s="31"/>
      <c r="I9" s="31"/>
      <c r="J9" s="34"/>
      <c r="K9" s="34"/>
      <c r="L9" s="34"/>
      <c r="M9" s="34"/>
      <c r="N9" s="34"/>
      <c r="O9" s="34"/>
      <c r="P9" s="31"/>
      <c r="Q9" s="35"/>
      <c r="R9" s="33"/>
    </row>
    <row r="10" spans="1:19" s="7" customFormat="1" ht="15" customHeight="1" x14ac:dyDescent="0.25">
      <c r="B10" s="30"/>
      <c r="C10" s="31"/>
      <c r="D10" s="31"/>
      <c r="E10" s="31"/>
      <c r="F10" s="31"/>
      <c r="G10" s="31"/>
      <c r="H10" s="31"/>
      <c r="I10" s="31"/>
      <c r="J10" s="34"/>
      <c r="K10" s="34"/>
      <c r="L10" s="34"/>
      <c r="M10" s="34"/>
      <c r="N10" s="34"/>
      <c r="O10" s="34"/>
      <c r="P10" s="31"/>
      <c r="Q10" s="35"/>
      <c r="R10" s="33"/>
    </row>
    <row r="11" spans="1:19" s="7" customFormat="1" ht="15" customHeight="1" x14ac:dyDescent="0.25">
      <c r="B11" s="30"/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5"/>
      <c r="R11" s="33"/>
    </row>
    <row r="12" spans="1:19" s="7" customFormat="1" ht="15" customHeight="1" x14ac:dyDescent="0.25">
      <c r="B12" s="30"/>
      <c r="C12" s="31"/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31"/>
      <c r="O12" s="31"/>
      <c r="P12" s="31"/>
      <c r="Q12" s="35"/>
      <c r="R12" s="33"/>
    </row>
    <row r="13" spans="1:19" s="7" customFormat="1" ht="15" customHeight="1" x14ac:dyDescent="0.25">
      <c r="B13" s="30"/>
      <c r="C13" s="31"/>
      <c r="D13" s="31"/>
      <c r="E13" s="31"/>
      <c r="F13" s="31"/>
      <c r="G13" s="31"/>
      <c r="H13" s="31"/>
      <c r="I13" s="31"/>
      <c r="J13" s="36"/>
      <c r="K13" s="36"/>
      <c r="L13" s="36"/>
      <c r="M13" s="36"/>
      <c r="N13" s="36"/>
      <c r="O13" s="36"/>
      <c r="P13" s="36"/>
      <c r="Q13" s="35"/>
      <c r="R13" s="33"/>
    </row>
    <row r="14" spans="1:19" s="7" customFormat="1" ht="15" customHeight="1" x14ac:dyDescent="0.25">
      <c r="B14" s="30"/>
      <c r="C14" s="31"/>
      <c r="D14" s="31"/>
      <c r="E14" s="31"/>
      <c r="F14" s="31"/>
      <c r="G14" s="31"/>
      <c r="H14" s="31"/>
      <c r="I14" s="31"/>
      <c r="J14" s="36"/>
      <c r="K14" s="36"/>
      <c r="L14" s="36"/>
      <c r="M14" s="36"/>
      <c r="N14" s="36"/>
      <c r="O14" s="36"/>
      <c r="P14" s="36"/>
      <c r="Q14" s="35"/>
      <c r="R14" s="33"/>
    </row>
    <row r="15" spans="1:19" s="7" customFormat="1" ht="15" customHeight="1" x14ac:dyDescent="0.25">
      <c r="B15" s="30"/>
      <c r="C15" s="31"/>
      <c r="D15" s="31"/>
      <c r="E15" s="31"/>
      <c r="F15" s="31"/>
      <c r="G15" s="31"/>
      <c r="H15" s="31"/>
      <c r="I15" s="31"/>
      <c r="J15" s="36"/>
      <c r="K15" s="36"/>
      <c r="L15" s="36"/>
      <c r="M15" s="36"/>
      <c r="N15" s="36"/>
      <c r="O15" s="36"/>
      <c r="P15" s="31"/>
      <c r="Q15" s="35"/>
      <c r="R15" s="33"/>
    </row>
    <row r="16" spans="1:19" s="7" customFormat="1" ht="15" customHeight="1" x14ac:dyDescent="0.25">
      <c r="B16" s="30"/>
      <c r="C16" s="31"/>
      <c r="D16" s="31"/>
      <c r="E16" s="31"/>
      <c r="F16" s="31"/>
      <c r="G16" s="31"/>
      <c r="H16" s="31"/>
      <c r="I16" s="31"/>
      <c r="J16" s="36"/>
      <c r="K16" s="36"/>
      <c r="L16" s="36"/>
      <c r="M16" s="36"/>
      <c r="N16" s="36"/>
      <c r="O16" s="36"/>
      <c r="P16" s="36"/>
      <c r="Q16" s="32"/>
      <c r="R16" s="33"/>
    </row>
    <row r="17" spans="1:19" s="7" customFormat="1" ht="15" customHeight="1" x14ac:dyDescent="0.25">
      <c r="B17" s="30"/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6"/>
      <c r="Q17" s="32"/>
      <c r="R17" s="33"/>
    </row>
    <row r="18" spans="1:19" s="7" customFormat="1" ht="15" customHeight="1" x14ac:dyDescent="0.25">
      <c r="B18" s="30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5"/>
      <c r="R18" s="33"/>
    </row>
    <row r="19" spans="1:19" s="7" customFormat="1" ht="15" customHeight="1" x14ac:dyDescent="0.3">
      <c r="B19" s="30"/>
      <c r="C19" s="38"/>
      <c r="D19" s="38"/>
      <c r="E19" s="38"/>
      <c r="F19" s="38"/>
      <c r="G19" s="38"/>
      <c r="H19" s="38"/>
      <c r="I19" s="38"/>
      <c r="J19" s="38"/>
      <c r="K19" s="39"/>
      <c r="L19" s="39"/>
      <c r="M19" s="39"/>
      <c r="N19" s="39"/>
      <c r="O19" s="39"/>
      <c r="P19" s="39"/>
      <c r="Q19" s="38"/>
      <c r="R19" s="33"/>
    </row>
    <row r="20" spans="1:19" s="7" customFormat="1" ht="15" customHeight="1" x14ac:dyDescent="0.25">
      <c r="A20" s="6"/>
      <c r="B20" s="30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3"/>
      <c r="S20" s="6"/>
    </row>
    <row r="21" spans="1:19" s="7" customFormat="1" ht="15" customHeight="1" x14ac:dyDescent="0.25">
      <c r="B21" s="30"/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3"/>
    </row>
    <row r="22" spans="1:19" s="7" customFormat="1" ht="15" customHeight="1" x14ac:dyDescent="0.25">
      <c r="B22" s="30"/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3"/>
    </row>
    <row r="23" spans="1:19" s="7" customFormat="1" ht="15" customHeight="1" x14ac:dyDescent="0.25">
      <c r="B23" s="30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3"/>
    </row>
    <row r="24" spans="1:19" s="7" customFormat="1" ht="15" customHeight="1" x14ac:dyDescent="0.25">
      <c r="B24" s="30"/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35"/>
      <c r="P24" s="35"/>
      <c r="Q24" s="35"/>
      <c r="R24" s="33"/>
    </row>
    <row r="25" spans="1:19" s="7" customFormat="1" ht="15" customHeight="1" x14ac:dyDescent="0.25">
      <c r="B25" s="30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3"/>
    </row>
    <row r="26" spans="1:19" s="7" customFormat="1" ht="15" customHeight="1" x14ac:dyDescent="0.25">
      <c r="B26" s="30"/>
      <c r="C26" s="35"/>
      <c r="D26" s="35"/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3"/>
    </row>
    <row r="27" spans="1:19" s="7" customFormat="1" ht="15" customHeight="1" x14ac:dyDescent="0.25">
      <c r="B27" s="30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3"/>
    </row>
    <row r="28" spans="1:19" s="7" customFormat="1" ht="15" customHeight="1" x14ac:dyDescent="0.25">
      <c r="B28" s="30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3"/>
    </row>
    <row r="29" spans="1:19" s="7" customFormat="1" ht="15" customHeight="1" x14ac:dyDescent="0.25">
      <c r="B29" s="30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3"/>
    </row>
    <row r="30" spans="1:19" s="7" customFormat="1" ht="15" customHeight="1" x14ac:dyDescent="0.25">
      <c r="B30" s="30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3"/>
    </row>
    <row r="31" spans="1:19" s="7" customFormat="1" ht="15" customHeight="1" x14ac:dyDescent="0.25">
      <c r="B31" s="30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3"/>
    </row>
    <row r="32" spans="1:19" s="7" customFormat="1" ht="15" customHeight="1" x14ac:dyDescent="0.25">
      <c r="B32" s="30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3"/>
    </row>
    <row r="33" spans="2:18" s="7" customFormat="1" ht="15" customHeight="1" x14ac:dyDescent="0.25">
      <c r="B33" s="30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3"/>
    </row>
    <row r="34" spans="2:18" s="7" customFormat="1" ht="15" customHeight="1" x14ac:dyDescent="0.25">
      <c r="B34" s="30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3"/>
    </row>
    <row r="35" spans="2:18" s="7" customFormat="1" ht="15" customHeight="1" x14ac:dyDescent="0.25">
      <c r="B35" s="30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3"/>
    </row>
    <row r="36" spans="2:18" s="7" customFormat="1" ht="15" customHeight="1" x14ac:dyDescent="0.25">
      <c r="B36" s="30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3"/>
    </row>
    <row r="37" spans="2:18" s="7" customFormat="1" ht="15" customHeight="1" x14ac:dyDescent="0.25">
      <c r="B37" s="30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3"/>
    </row>
    <row r="38" spans="2:18" s="7" customFormat="1" ht="15" customHeight="1" x14ac:dyDescent="0.25">
      <c r="B38" s="30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3"/>
    </row>
    <row r="39" spans="2:18" s="7" customFormat="1" ht="15" customHeight="1" x14ac:dyDescent="0.25">
      <c r="B39" s="30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3"/>
    </row>
    <row r="40" spans="2:18" s="7" customFormat="1" ht="15" customHeight="1" x14ac:dyDescent="0.25">
      <c r="B40" s="30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3"/>
    </row>
    <row r="41" spans="2:18" s="7" customFormat="1" ht="15" customHeight="1" x14ac:dyDescent="0.25">
      <c r="B41" s="30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3"/>
    </row>
    <row r="42" spans="2:18" s="7" customFormat="1" ht="15" customHeight="1" x14ac:dyDescent="0.25">
      <c r="B42" s="30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3"/>
    </row>
    <row r="43" spans="2:18" s="7" customFormat="1" ht="15" customHeight="1" x14ac:dyDescent="0.25">
      <c r="B43" s="30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3"/>
    </row>
    <row r="44" spans="2:18" s="7" customFormat="1" ht="15" customHeight="1" x14ac:dyDescent="0.25">
      <c r="B44" s="30"/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3"/>
    </row>
    <row r="45" spans="2:18" s="7" customFormat="1" ht="15" customHeight="1" x14ac:dyDescent="0.25">
      <c r="B45" s="30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3"/>
    </row>
    <row r="46" spans="2:18" s="7" customFormat="1" ht="15" customHeight="1" x14ac:dyDescent="0.25">
      <c r="B46" s="30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3"/>
    </row>
    <row r="47" spans="2:18" s="7" customFormat="1" ht="15" customHeight="1" x14ac:dyDescent="0.25">
      <c r="B47" s="30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3"/>
    </row>
    <row r="48" spans="2:18" s="7" customFormat="1" ht="15" customHeight="1" x14ac:dyDescent="0.25">
      <c r="B48" s="30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3"/>
    </row>
    <row r="49" spans="1:18" s="7" customFormat="1" ht="15" customHeight="1" x14ac:dyDescent="0.25">
      <c r="B49" s="30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3"/>
    </row>
    <row r="50" spans="1:18" s="7" customFormat="1" ht="15" customHeight="1" x14ac:dyDescent="0.25">
      <c r="B50" s="30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3"/>
    </row>
    <row r="51" spans="1:18" s="7" customFormat="1" ht="15" customHeight="1" x14ac:dyDescent="0.25">
      <c r="B51" s="30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3"/>
    </row>
    <row r="52" spans="1:18" s="7" customFormat="1" ht="15" customHeight="1" x14ac:dyDescent="0.25">
      <c r="B52" s="30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3"/>
    </row>
    <row r="53" spans="1:18" s="7" customFormat="1" ht="15" customHeight="1" x14ac:dyDescent="0.25">
      <c r="B53" s="30"/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35"/>
      <c r="P53" s="35"/>
      <c r="Q53" s="35"/>
      <c r="R53" s="33"/>
    </row>
    <row r="54" spans="1:18" s="7" customFormat="1" ht="15" customHeight="1" x14ac:dyDescent="0.25">
      <c r="B54" s="30"/>
      <c r="C54" s="35"/>
      <c r="D54" s="35"/>
      <c r="E54" s="35"/>
      <c r="F54" s="35"/>
      <c r="G54" s="35"/>
      <c r="H54" s="35"/>
      <c r="I54" s="35"/>
      <c r="J54" s="35"/>
      <c r="K54" s="35"/>
      <c r="L54" s="35"/>
      <c r="M54" s="35"/>
      <c r="N54" s="35"/>
      <c r="O54" s="35"/>
      <c r="P54" s="35"/>
      <c r="Q54" s="35"/>
      <c r="R54" s="33"/>
    </row>
    <row r="55" spans="1:18" s="7" customFormat="1" ht="15" customHeight="1" x14ac:dyDescent="0.25">
      <c r="B55" s="30"/>
      <c r="C55" s="35"/>
      <c r="D55" s="35"/>
      <c r="E55" s="35"/>
      <c r="F55" s="35"/>
      <c r="G55" s="35"/>
      <c r="H55" s="35"/>
      <c r="I55" s="35"/>
      <c r="J55" s="35"/>
      <c r="K55" s="35"/>
      <c r="L55" s="35"/>
      <c r="M55" s="35"/>
      <c r="N55" s="35"/>
      <c r="O55" s="35"/>
      <c r="P55" s="35"/>
      <c r="Q55" s="35"/>
      <c r="R55" s="33"/>
    </row>
    <row r="56" spans="1:18" s="7" customFormat="1" ht="15" customHeight="1" x14ac:dyDescent="0.25">
      <c r="B56" s="30"/>
      <c r="C56" s="35"/>
      <c r="D56" s="35"/>
      <c r="E56" s="35"/>
      <c r="F56" s="35"/>
      <c r="G56" s="35"/>
      <c r="H56" s="35"/>
      <c r="I56" s="35"/>
      <c r="J56" s="35"/>
      <c r="K56" s="35"/>
      <c r="L56" s="35"/>
      <c r="M56" s="35"/>
      <c r="N56" s="35"/>
      <c r="O56" s="35"/>
      <c r="P56" s="35"/>
      <c r="Q56" s="35"/>
      <c r="R56" s="33"/>
    </row>
    <row r="57" spans="1:18" s="7" customFormat="1" ht="15" customHeight="1" x14ac:dyDescent="0.25">
      <c r="B57" s="30"/>
      <c r="C57" s="35"/>
      <c r="D57" s="35"/>
      <c r="E57" s="35"/>
      <c r="F57" s="35"/>
      <c r="G57" s="35"/>
      <c r="H57" s="35"/>
      <c r="I57" s="35"/>
      <c r="J57" s="35"/>
      <c r="K57" s="35"/>
      <c r="L57" s="35"/>
      <c r="M57" s="35"/>
      <c r="N57" s="35"/>
      <c r="O57" s="35"/>
      <c r="P57" s="35"/>
      <c r="Q57" s="35"/>
      <c r="R57" s="33"/>
    </row>
    <row r="58" spans="1:18" s="7" customFormat="1" ht="15" customHeight="1" x14ac:dyDescent="0.25">
      <c r="B58" s="30"/>
      <c r="C58" s="35"/>
      <c r="D58" s="35"/>
      <c r="E58" s="35"/>
      <c r="F58" s="35"/>
      <c r="G58" s="35"/>
      <c r="H58" s="35"/>
      <c r="I58" s="35"/>
      <c r="J58" s="35"/>
      <c r="K58" s="35"/>
      <c r="L58" s="35"/>
      <c r="M58" s="35"/>
      <c r="N58" s="35"/>
      <c r="O58" s="35"/>
      <c r="P58" s="35"/>
      <c r="Q58" s="35"/>
      <c r="R58" s="33"/>
    </row>
    <row r="59" spans="1:18" s="7" customFormat="1" ht="15" customHeight="1" x14ac:dyDescent="0.25">
      <c r="B59" s="40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2"/>
    </row>
    <row r="60" spans="1:18" s="7" customFormat="1" ht="7.35" customHeight="1" x14ac:dyDescent="0.25"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</row>
    <row r="61" spans="1:18" s="118" customFormat="1" ht="22.9" customHeight="1" x14ac:dyDescent="0.25">
      <c r="B61" s="119"/>
      <c r="C61" s="119"/>
      <c r="D61" s="11"/>
      <c r="E61" s="120"/>
      <c r="F61" s="120"/>
      <c r="G61" s="120"/>
      <c r="H61" s="119"/>
      <c r="I61" s="119"/>
      <c r="J61" s="119"/>
      <c r="K61" s="119"/>
      <c r="L61" s="119"/>
      <c r="M61" s="119"/>
      <c r="N61" s="119"/>
      <c r="O61" s="119"/>
      <c r="P61" s="119"/>
      <c r="Q61" s="119"/>
      <c r="R61" s="119"/>
    </row>
    <row r="62" spans="1:18" s="7" customFormat="1" ht="23.1" customHeight="1" x14ac:dyDescent="0.25"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</row>
    <row r="63" spans="1:18" ht="23.1" customHeight="1" x14ac:dyDescent="0.25">
      <c r="A63" s="7"/>
    </row>
    <row r="64" spans="1:18" s="10" customFormat="1" ht="22.9" customHeight="1" x14ac:dyDescent="0.25">
      <c r="A64" s="7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</row>
  </sheetData>
  <sheetProtection algorithmName="SHA-512" hashValue="GY9V85Tlf8ldjPuk7J9Qv73ZrPtHL52OoC7SPeVjc3MFpHd9AQs9pI5zKGoDbs610VujVyuOErrP7b+Rtf4nUA==" saltValue="Yb284uzXmOUFvrpDwboDHg==" spinCount="100000" sheet="1" objects="1" scenarios="1"/>
  <conditionalFormatting sqref="Q6">
    <cfRule type="expression" dxfId="10" priority="1">
      <formula>$K$19&lt;&gt;#REF!</formula>
    </cfRule>
    <cfRule type="expression" dxfId="9" priority="2">
      <formula>$J$19&lt;&gt;#REF!</formula>
    </cfRule>
  </conditionalFormatting>
  <printOptions horizontalCentered="1"/>
  <pageMargins left="0.31496062992125984" right="0.31496062992125984" top="0.31496062992125984" bottom="0.31496062992125984" header="0.31496062992125984" footer="0.31496062992125984"/>
  <pageSetup paperSize="9" scale="70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PrnForm">
    <pageSetUpPr fitToPage="1"/>
  </sheetPr>
  <dimension ref="A1:S460"/>
  <sheetViews>
    <sheetView showGridLines="0" showRowColHeaders="0" zoomScaleNormal="100" zoomScaleSheetLayoutView="100" workbookViewId="0">
      <pane ySplit="4" topLeftCell="A5" activePane="bottomLeft" state="frozen"/>
      <selection pane="bottomLeft" activeCell="A5" sqref="A5"/>
    </sheetView>
  </sheetViews>
  <sheetFormatPr defaultColWidth="8.85546875" defaultRowHeight="15" x14ac:dyDescent="0.25"/>
  <cols>
    <col min="1" max="1" width="3.7109375" style="26" customWidth="1"/>
    <col min="2" max="3" width="2.7109375" style="9" customWidth="1"/>
    <col min="4" max="4" width="97.28515625" style="9" customWidth="1"/>
    <col min="5" max="5" width="30.7109375" style="9" customWidth="1"/>
    <col min="6" max="6" width="4.7109375" style="9" customWidth="1"/>
    <col min="7" max="7" width="3.7109375" style="9" customWidth="1"/>
    <col min="8" max="8" width="5" style="9" customWidth="1"/>
    <col min="9" max="17" width="8.85546875" style="9"/>
    <col min="18" max="20" width="10.28515625" style="9" customWidth="1"/>
    <col min="21" max="16384" width="8.85546875" style="9"/>
  </cols>
  <sheetData>
    <row r="1" spans="1:18" s="1" customFormat="1" ht="6.75" customHeight="1" x14ac:dyDescent="0.25">
      <c r="B1" s="2"/>
      <c r="C1" s="2"/>
    </row>
    <row r="2" spans="1:18" s="137" customFormat="1" ht="20.100000000000001" customHeight="1" x14ac:dyDescent="0.25">
      <c r="B2" s="138"/>
      <c r="C2" s="138"/>
      <c r="D2" s="199" t="s">
        <v>16</v>
      </c>
      <c r="E2" s="140"/>
      <c r="F2" s="143"/>
      <c r="G2" s="144"/>
    </row>
    <row r="3" spans="1:18" s="145" customFormat="1" ht="24" customHeight="1" x14ac:dyDescent="0.25">
      <c r="B3" s="146"/>
      <c r="C3" s="146"/>
      <c r="D3" s="200" t="s">
        <v>1</v>
      </c>
      <c r="E3" s="148"/>
      <c r="F3" s="151"/>
      <c r="G3" s="152"/>
    </row>
    <row r="4" spans="1:18" s="7" customFormat="1" ht="4.9000000000000004" customHeight="1" x14ac:dyDescent="0.25">
      <c r="B4" s="6"/>
      <c r="C4" s="6"/>
      <c r="D4" s="6"/>
      <c r="E4" s="6"/>
      <c r="F4" s="6"/>
      <c r="G4" s="6"/>
    </row>
    <row r="5" spans="1:18" s="7" customFormat="1" ht="4.9000000000000004" customHeight="1" x14ac:dyDescent="0.25">
      <c r="B5" s="8"/>
      <c r="C5" s="8"/>
      <c r="D5" s="8"/>
      <c r="E5" s="8"/>
      <c r="F5" s="8"/>
      <c r="G5" s="8"/>
    </row>
    <row r="6" spans="1:18" s="13" customFormat="1" x14ac:dyDescent="0.25">
      <c r="B6" s="22"/>
      <c r="C6" s="23"/>
      <c r="D6" s="17"/>
      <c r="E6" s="17"/>
      <c r="F6" s="18"/>
      <c r="G6" s="12"/>
      <c r="I6" s="48"/>
      <c r="J6" s="48"/>
      <c r="K6" s="48"/>
      <c r="L6" s="48"/>
      <c r="M6" s="48"/>
      <c r="N6" s="48"/>
      <c r="O6" s="48"/>
      <c r="P6" s="48"/>
      <c r="Q6" s="48"/>
      <c r="R6" s="48"/>
    </row>
    <row r="7" spans="1:18" s="13" customFormat="1" ht="23.25" x14ac:dyDescent="0.35">
      <c r="B7" s="44"/>
      <c r="C7" s="45"/>
      <c r="D7" s="169" t="s">
        <v>55</v>
      </c>
      <c r="E7" s="46"/>
      <c r="F7" s="47"/>
      <c r="G7" s="12"/>
      <c r="I7" s="48"/>
      <c r="J7" s="48"/>
      <c r="K7" s="48"/>
      <c r="L7" s="48"/>
      <c r="M7" s="48"/>
      <c r="N7" s="48"/>
      <c r="O7" s="48"/>
      <c r="P7" s="48"/>
      <c r="Q7" s="48"/>
      <c r="R7" s="48"/>
    </row>
    <row r="8" spans="1:18" s="13" customFormat="1" ht="15.95" customHeight="1" x14ac:dyDescent="0.25">
      <c r="B8" s="24"/>
      <c r="C8" s="25"/>
      <c r="D8" s="19"/>
      <c r="E8" s="19"/>
      <c r="F8" s="20"/>
      <c r="G8" s="12"/>
      <c r="I8" s="48"/>
      <c r="J8" s="48"/>
      <c r="K8" s="48"/>
      <c r="L8" s="48"/>
      <c r="M8" s="48"/>
      <c r="N8" s="48"/>
      <c r="O8" s="48"/>
      <c r="P8" s="48"/>
      <c r="Q8" s="48"/>
      <c r="R8" s="48"/>
    </row>
    <row r="9" spans="1:18" s="13" customFormat="1" ht="16.5" customHeight="1" x14ac:dyDescent="0.3">
      <c r="A9" s="58"/>
      <c r="B9" s="59"/>
      <c r="C9" s="60"/>
      <c r="D9" s="165" t="s">
        <v>2</v>
      </c>
      <c r="E9" s="166" t="s">
        <v>86</v>
      </c>
      <c r="F9" s="61"/>
      <c r="G9" s="62"/>
      <c r="I9" s="48"/>
      <c r="J9" s="48"/>
      <c r="K9" s="48"/>
      <c r="L9" s="48"/>
      <c r="M9" s="48"/>
      <c r="N9" s="48"/>
      <c r="O9" s="48"/>
      <c r="P9" s="48"/>
      <c r="Q9" s="48"/>
      <c r="R9" s="48"/>
    </row>
    <row r="10" spans="1:18" s="13" customFormat="1" ht="16.5" customHeight="1" x14ac:dyDescent="0.3">
      <c r="A10" s="58"/>
      <c r="B10" s="60"/>
      <c r="C10" s="60"/>
      <c r="D10" s="167" t="str">
        <f ca="1">PrnDB!O3</f>
        <v xml:space="preserve">    Operating Proceeds</v>
      </c>
      <c r="E10" s="201">
        <f ca="1">PrnDB!H3</f>
        <v>0</v>
      </c>
      <c r="F10" s="61"/>
      <c r="G10" s="62"/>
      <c r="I10" s="48"/>
      <c r="J10" s="48"/>
      <c r="K10" s="48"/>
      <c r="L10" s="48"/>
      <c r="M10" s="48"/>
      <c r="N10" s="48"/>
      <c r="O10" s="48"/>
      <c r="P10" s="48"/>
      <c r="Q10" s="48"/>
      <c r="R10" s="48"/>
    </row>
    <row r="11" spans="1:18" s="13" customFormat="1" ht="16.5" customHeight="1" x14ac:dyDescent="0.3">
      <c r="A11" s="58"/>
      <c r="B11" s="60"/>
      <c r="C11" s="60"/>
      <c r="D11" s="167" t="str">
        <f ca="1">PrnDB!O4</f>
        <v xml:space="preserve">        Net Sales Revenue</v>
      </c>
      <c r="E11" s="168">
        <f ca="1">PrnDB!H4</f>
        <v>24300</v>
      </c>
      <c r="F11" s="61"/>
      <c r="G11" s="62"/>
      <c r="I11" s="48"/>
      <c r="J11" s="48"/>
      <c r="K11" s="48"/>
      <c r="L11" s="48"/>
      <c r="M11" s="48"/>
      <c r="N11" s="48"/>
      <c r="O11" s="48"/>
      <c r="P11" s="48"/>
      <c r="Q11" s="48"/>
      <c r="R11" s="48"/>
    </row>
    <row r="12" spans="1:18" s="13" customFormat="1" ht="16.5" customHeight="1" x14ac:dyDescent="0.3">
      <c r="A12" s="58"/>
      <c r="B12" s="60"/>
      <c r="C12" s="60"/>
      <c r="D12" s="167" t="str">
        <f ca="1">PrnDB!O5</f>
        <v xml:space="preserve">        Other Operating Proceeds</v>
      </c>
      <c r="E12" s="168">
        <f ca="1">PrnDB!H5</f>
        <v>1810</v>
      </c>
      <c r="F12" s="61"/>
      <c r="G12" s="62"/>
      <c r="I12" s="48"/>
      <c r="J12" s="48"/>
      <c r="K12" s="48"/>
      <c r="L12" s="48"/>
      <c r="M12" s="48"/>
      <c r="N12" s="48"/>
      <c r="O12" s="48"/>
      <c r="P12" s="48"/>
      <c r="Q12" s="48"/>
      <c r="R12" s="48"/>
    </row>
    <row r="13" spans="1:18" s="13" customFormat="1" ht="16.5" customHeight="1" x14ac:dyDescent="0.3">
      <c r="A13" s="58"/>
      <c r="B13" s="60"/>
      <c r="C13" s="60"/>
      <c r="D13" s="167" t="str">
        <f ca="1">PrnDB!O6</f>
        <v xml:space="preserve">    Total Operating Proceeds:</v>
      </c>
      <c r="E13" s="168">
        <f ca="1">PrnDB!H6</f>
        <v>26110</v>
      </c>
      <c r="F13" s="61"/>
      <c r="G13" s="62"/>
      <c r="I13" s="48"/>
      <c r="J13" s="48"/>
      <c r="K13" s="48"/>
      <c r="L13" s="48"/>
      <c r="M13" s="48"/>
      <c r="N13" s="48"/>
      <c r="O13" s="48"/>
      <c r="P13" s="48"/>
      <c r="Q13" s="48"/>
      <c r="R13" s="48"/>
    </row>
    <row r="14" spans="1:18" s="13" customFormat="1" ht="16.5" customHeight="1" x14ac:dyDescent="0.3">
      <c r="A14" s="58"/>
      <c r="B14" s="60"/>
      <c r="C14" s="60"/>
      <c r="D14" s="167" t="str">
        <f ca="1">PrnDB!O7</f>
        <v/>
      </c>
      <c r="E14" s="168">
        <f ca="1">PrnDB!H7</f>
        <v>0</v>
      </c>
      <c r="F14" s="61"/>
      <c r="G14" s="62"/>
      <c r="I14" s="48"/>
      <c r="J14" s="48"/>
      <c r="K14" s="48"/>
      <c r="L14" s="48"/>
      <c r="M14" s="48"/>
      <c r="N14" s="48"/>
      <c r="O14" s="48"/>
      <c r="P14" s="48"/>
      <c r="Q14" s="48"/>
      <c r="R14" s="48"/>
    </row>
    <row r="15" spans="1:18" s="13" customFormat="1" ht="16.5" customHeight="1" x14ac:dyDescent="0.3">
      <c r="A15" s="58"/>
      <c r="B15" s="60"/>
      <c r="C15" s="60"/>
      <c r="D15" s="167" t="str">
        <f ca="1">PrnDB!O8</f>
        <v xml:space="preserve">    Operating Payments</v>
      </c>
      <c r="E15" s="168">
        <f ca="1">PrnDB!H8</f>
        <v>0</v>
      </c>
      <c r="F15" s="61"/>
      <c r="G15" s="62"/>
      <c r="I15" s="48"/>
      <c r="J15" s="48"/>
      <c r="K15" s="48"/>
      <c r="L15" s="48"/>
      <c r="M15" s="48"/>
      <c r="N15" s="48"/>
      <c r="O15" s="48"/>
      <c r="P15" s="48"/>
      <c r="Q15" s="48"/>
      <c r="R15" s="48"/>
    </row>
    <row r="16" spans="1:18" s="13" customFormat="1" ht="16.5" customHeight="1" x14ac:dyDescent="0.3">
      <c r="A16" s="58"/>
      <c r="B16" s="60"/>
      <c r="C16" s="60"/>
      <c r="D16" s="167" t="str">
        <f ca="1">PrnDB!O9</f>
        <v xml:space="preserve">        Payments to Suppliers</v>
      </c>
      <c r="E16" s="168">
        <f ca="1">PrnDB!H9</f>
        <v>-14950</v>
      </c>
      <c r="F16" s="61"/>
      <c r="G16" s="62"/>
      <c r="I16" s="48"/>
      <c r="J16" s="48"/>
      <c r="K16" s="48"/>
      <c r="L16" s="48"/>
      <c r="M16" s="48"/>
      <c r="N16" s="48"/>
      <c r="O16" s="48"/>
      <c r="P16" s="48"/>
      <c r="Q16" s="48"/>
      <c r="R16" s="48"/>
    </row>
    <row r="17" spans="1:18" s="13" customFormat="1" ht="16.5" customHeight="1" x14ac:dyDescent="0.3">
      <c r="A17" s="58"/>
      <c r="B17" s="60"/>
      <c r="C17" s="60"/>
      <c r="D17" s="167" t="str">
        <f ca="1">PrnDB!O10</f>
        <v xml:space="preserve">        Wages and Salaries</v>
      </c>
      <c r="E17" s="168">
        <f ca="1">PrnDB!H10</f>
        <v>-1485</v>
      </c>
      <c r="F17" s="61"/>
      <c r="G17" s="62"/>
      <c r="I17" s="48"/>
      <c r="J17" s="48"/>
      <c r="K17" s="48"/>
      <c r="L17" s="48"/>
      <c r="M17" s="48"/>
      <c r="N17" s="48"/>
      <c r="O17" s="48"/>
      <c r="P17" s="48"/>
      <c r="Q17" s="48"/>
      <c r="R17" s="48"/>
    </row>
    <row r="18" spans="1:18" s="13" customFormat="1" ht="16.5" customHeight="1" x14ac:dyDescent="0.3">
      <c r="A18" s="58"/>
      <c r="B18" s="60"/>
      <c r="C18" s="60"/>
      <c r="D18" s="167" t="str">
        <f ca="1">PrnDB!O11</f>
        <v xml:space="preserve">        Marketing Expenses</v>
      </c>
      <c r="E18" s="168">
        <f ca="1">PrnDB!H11</f>
        <v>-2215</v>
      </c>
      <c r="F18" s="61"/>
      <c r="G18" s="62"/>
      <c r="I18" s="48"/>
      <c r="J18" s="48"/>
      <c r="K18" s="48"/>
      <c r="L18" s="48"/>
      <c r="M18" s="48"/>
      <c r="N18" s="48"/>
      <c r="O18" s="48"/>
      <c r="P18" s="48"/>
      <c r="Q18" s="48"/>
      <c r="R18" s="48"/>
    </row>
    <row r="19" spans="1:18" s="13" customFormat="1" ht="16.5" customHeight="1" x14ac:dyDescent="0.3">
      <c r="A19" s="58"/>
      <c r="B19" s="60"/>
      <c r="C19" s="60"/>
      <c r="D19" s="167" t="str">
        <f ca="1">PrnDB!O12</f>
        <v xml:space="preserve">        General and Administrative Expenses</v>
      </c>
      <c r="E19" s="168">
        <f ca="1">PrnDB!H12</f>
        <v>-3365</v>
      </c>
      <c r="F19" s="61"/>
      <c r="G19" s="62"/>
      <c r="I19" s="48"/>
      <c r="J19" s="48"/>
      <c r="K19" s="48"/>
      <c r="L19" s="48"/>
      <c r="M19" s="48"/>
      <c r="N19" s="48"/>
      <c r="O19" s="48"/>
      <c r="P19" s="48"/>
      <c r="Q19" s="48"/>
      <c r="R19" s="48"/>
    </row>
    <row r="20" spans="1:18" s="13" customFormat="1" ht="16.5" customHeight="1" x14ac:dyDescent="0.3">
      <c r="A20" s="58"/>
      <c r="B20" s="60"/>
      <c r="C20" s="60"/>
      <c r="D20" s="167" t="str">
        <f ca="1">PrnDB!O13</f>
        <v xml:space="preserve">        Income Taxes</v>
      </c>
      <c r="E20" s="168">
        <f ca="1">PrnDB!H13</f>
        <v>-750</v>
      </c>
      <c r="F20" s="61"/>
      <c r="G20" s="62"/>
      <c r="I20" s="48"/>
      <c r="J20" s="48"/>
      <c r="K20" s="48"/>
      <c r="L20" s="48"/>
      <c r="M20" s="48"/>
      <c r="N20" s="48"/>
      <c r="O20" s="48"/>
      <c r="P20" s="48"/>
      <c r="Q20" s="48"/>
      <c r="R20" s="48"/>
    </row>
    <row r="21" spans="1:18" s="13" customFormat="1" ht="16.5" customHeight="1" x14ac:dyDescent="0.3">
      <c r="A21" s="58"/>
      <c r="B21" s="60"/>
      <c r="C21" s="60"/>
      <c r="D21" s="167" t="str">
        <f ca="1">PrnDB!O14</f>
        <v xml:space="preserve">    Total Operating Payments:</v>
      </c>
      <c r="E21" s="168">
        <f ca="1">PrnDB!H14</f>
        <v>-22765</v>
      </c>
      <c r="F21" s="61"/>
      <c r="G21" s="62"/>
      <c r="I21" s="48"/>
      <c r="J21" s="48"/>
      <c r="K21" s="48"/>
      <c r="L21" s="48"/>
      <c r="M21" s="48"/>
      <c r="N21" s="48"/>
      <c r="O21" s="48"/>
      <c r="P21" s="48"/>
      <c r="Q21" s="48"/>
      <c r="R21" s="48"/>
    </row>
    <row r="22" spans="1:18" s="13" customFormat="1" ht="16.5" customHeight="1" x14ac:dyDescent="0.3">
      <c r="A22" s="58"/>
      <c r="B22" s="60"/>
      <c r="C22" s="60"/>
      <c r="D22" s="167" t="str">
        <f ca="1">PrnDB!O15</f>
        <v>Net Cash From Operations:</v>
      </c>
      <c r="E22" s="168">
        <f ca="1">PrnDB!H15</f>
        <v>3345</v>
      </c>
      <c r="F22" s="61"/>
      <c r="G22" s="62"/>
      <c r="I22" s="48"/>
      <c r="J22" s="48"/>
      <c r="K22" s="48"/>
      <c r="L22" s="48"/>
      <c r="M22" s="48"/>
      <c r="N22" s="48"/>
      <c r="O22" s="48"/>
      <c r="P22" s="48"/>
      <c r="Q22" s="48"/>
      <c r="R22" s="48"/>
    </row>
    <row r="23" spans="1:18" s="13" customFormat="1" ht="16.5" customHeight="1" x14ac:dyDescent="0.3">
      <c r="A23" s="58"/>
      <c r="B23" s="60"/>
      <c r="C23" s="60"/>
      <c r="D23" s="167" t="str">
        <f ca="1">PrnDB!O16</f>
        <v/>
      </c>
      <c r="E23" s="168">
        <f ca="1">PrnDB!H16</f>
        <v>0</v>
      </c>
      <c r="F23" s="61"/>
      <c r="G23" s="62"/>
      <c r="I23" s="48"/>
      <c r="J23" s="48"/>
      <c r="K23" s="48"/>
      <c r="L23" s="48"/>
      <c r="M23" s="48"/>
      <c r="N23" s="48"/>
      <c r="O23" s="48"/>
      <c r="P23" s="48"/>
      <c r="Q23" s="48"/>
      <c r="R23" s="48"/>
    </row>
    <row r="24" spans="1:18" s="13" customFormat="1" ht="16.5" customHeight="1" x14ac:dyDescent="0.3">
      <c r="A24" s="58"/>
      <c r="B24" s="60"/>
      <c r="C24" s="60"/>
      <c r="D24" s="167" t="str">
        <f ca="1">PrnDB!O17</f>
        <v xml:space="preserve">    Proceeds From Investing Activities</v>
      </c>
      <c r="E24" s="168">
        <f ca="1">PrnDB!H17</f>
        <v>0</v>
      </c>
      <c r="F24" s="61"/>
      <c r="G24" s="62"/>
      <c r="I24" s="48"/>
      <c r="J24" s="48"/>
      <c r="K24" s="48"/>
      <c r="L24" s="48"/>
      <c r="M24" s="48"/>
      <c r="N24" s="48"/>
      <c r="O24" s="48"/>
      <c r="P24" s="48"/>
      <c r="Q24" s="48"/>
      <c r="R24" s="48"/>
    </row>
    <row r="25" spans="1:18" s="13" customFormat="1" ht="16.5" customHeight="1" x14ac:dyDescent="0.3">
      <c r="A25" s="58"/>
      <c r="B25" s="60"/>
      <c r="C25" s="60"/>
      <c r="D25" s="167" t="str">
        <f ca="1">PrnDB!O18</f>
        <v xml:space="preserve">        Sale of Property, Plant and Equipment</v>
      </c>
      <c r="E25" s="168">
        <f ca="1">PrnDB!H18</f>
        <v>1800</v>
      </c>
      <c r="F25" s="61"/>
      <c r="G25" s="62"/>
      <c r="I25" s="48"/>
      <c r="J25" s="48"/>
      <c r="K25" s="48"/>
      <c r="L25" s="48"/>
      <c r="M25" s="48"/>
      <c r="N25" s="48"/>
      <c r="O25" s="48"/>
      <c r="P25" s="48"/>
      <c r="Q25" s="48"/>
      <c r="R25" s="48"/>
    </row>
    <row r="26" spans="1:18" s="13" customFormat="1" ht="16.5" customHeight="1" x14ac:dyDescent="0.3">
      <c r="A26" s="58"/>
      <c r="B26" s="60"/>
      <c r="C26" s="60"/>
      <c r="D26" s="167" t="str">
        <f ca="1">PrnDB!O19</f>
        <v xml:space="preserve">        Loan Collection</v>
      </c>
      <c r="E26" s="168">
        <f ca="1">PrnDB!H19</f>
        <v>150</v>
      </c>
      <c r="F26" s="61"/>
      <c r="G26" s="62"/>
      <c r="I26" s="48"/>
      <c r="J26" s="48"/>
      <c r="K26" s="48"/>
      <c r="L26" s="48"/>
      <c r="M26" s="48"/>
      <c r="N26" s="48"/>
      <c r="O26" s="48"/>
      <c r="P26" s="48"/>
      <c r="Q26" s="48"/>
      <c r="R26" s="48"/>
    </row>
    <row r="27" spans="1:18" s="13" customFormat="1" ht="16.5" customHeight="1" x14ac:dyDescent="0.3">
      <c r="A27" s="58"/>
      <c r="B27" s="60"/>
      <c r="C27" s="60"/>
      <c r="D27" s="167" t="str">
        <f ca="1">PrnDB!O20</f>
        <v xml:space="preserve">        Sale and Maturity of Securities</v>
      </c>
      <c r="E27" s="168">
        <f ca="1">PrnDB!H20</f>
        <v>2000</v>
      </c>
      <c r="F27" s="61"/>
      <c r="G27" s="62"/>
      <c r="I27" s="48"/>
      <c r="J27" s="48"/>
      <c r="K27" s="48"/>
      <c r="L27" s="48"/>
      <c r="M27" s="48"/>
      <c r="N27" s="48"/>
      <c r="O27" s="48"/>
      <c r="P27" s="48"/>
      <c r="Q27" s="48"/>
      <c r="R27" s="48"/>
    </row>
    <row r="28" spans="1:18" s="13" customFormat="1" ht="16.5" customHeight="1" x14ac:dyDescent="0.3">
      <c r="A28" s="58"/>
      <c r="B28" s="60"/>
      <c r="C28" s="60"/>
      <c r="D28" s="167" t="str">
        <f ca="1">PrnDB!O21</f>
        <v xml:space="preserve">        Dividends Received from Affiliates</v>
      </c>
      <c r="E28" s="168">
        <f ca="1">PrnDB!H21</f>
        <v>125</v>
      </c>
      <c r="F28" s="61"/>
      <c r="G28" s="62"/>
      <c r="I28" s="48"/>
      <c r="J28" s="48"/>
      <c r="K28" s="48"/>
      <c r="L28" s="48"/>
      <c r="M28" s="48"/>
      <c r="N28" s="48"/>
      <c r="O28" s="48"/>
      <c r="P28" s="48"/>
      <c r="Q28" s="48"/>
      <c r="R28" s="48"/>
    </row>
    <row r="29" spans="1:18" s="13" customFormat="1" ht="16.5" customHeight="1" x14ac:dyDescent="0.3">
      <c r="A29" s="58"/>
      <c r="B29" s="60"/>
      <c r="C29" s="60"/>
      <c r="D29" s="167" t="str">
        <f ca="1">PrnDB!O22</f>
        <v xml:space="preserve">        Other Investment Proceeds</v>
      </c>
      <c r="E29" s="168">
        <f ca="1">PrnDB!H22</f>
        <v>0</v>
      </c>
      <c r="F29" s="61"/>
      <c r="G29" s="62"/>
      <c r="I29" s="48"/>
      <c r="J29" s="48"/>
      <c r="K29" s="48"/>
      <c r="L29" s="48"/>
      <c r="M29" s="48"/>
      <c r="N29" s="48"/>
      <c r="O29" s="48"/>
      <c r="P29" s="48"/>
      <c r="Q29" s="48"/>
      <c r="R29" s="48"/>
    </row>
    <row r="30" spans="1:18" s="13" customFormat="1" ht="16.5" customHeight="1" x14ac:dyDescent="0.3">
      <c r="A30" s="58"/>
      <c r="B30" s="60"/>
      <c r="C30" s="60"/>
      <c r="D30" s="167" t="str">
        <f ca="1">PrnDB!O23</f>
        <v xml:space="preserve">    Total Investment Proceeds:</v>
      </c>
      <c r="E30" s="168">
        <f ca="1">PrnDB!H23</f>
        <v>4075</v>
      </c>
      <c r="F30" s="61"/>
      <c r="G30" s="62"/>
      <c r="I30" s="48"/>
      <c r="J30" s="48"/>
      <c r="K30" s="48"/>
      <c r="L30" s="48"/>
      <c r="M30" s="48"/>
      <c r="N30" s="48"/>
      <c r="O30" s="48"/>
      <c r="P30" s="48"/>
      <c r="Q30" s="48"/>
      <c r="R30" s="48"/>
    </row>
    <row r="31" spans="1:18" s="13" customFormat="1" ht="16.5" customHeight="1" x14ac:dyDescent="0.3">
      <c r="A31" s="58"/>
      <c r="B31" s="60"/>
      <c r="C31" s="60"/>
      <c r="D31" s="167" t="str">
        <f ca="1">PrnDB!O24</f>
        <v/>
      </c>
      <c r="E31" s="168">
        <f ca="1">PrnDB!H24</f>
        <v>0</v>
      </c>
      <c r="F31" s="61"/>
      <c r="G31" s="62"/>
      <c r="I31" s="48"/>
      <c r="J31" s="48"/>
      <c r="K31" s="48"/>
      <c r="L31" s="48"/>
      <c r="M31" s="48"/>
      <c r="N31" s="48"/>
      <c r="O31" s="48"/>
      <c r="P31" s="48"/>
      <c r="Q31" s="48"/>
      <c r="R31" s="48"/>
    </row>
    <row r="32" spans="1:18" s="13" customFormat="1" ht="16.5" customHeight="1" x14ac:dyDescent="0.3">
      <c r="A32" s="58"/>
      <c r="B32" s="60"/>
      <c r="C32" s="60"/>
      <c r="D32" s="167" t="str">
        <f ca="1">PrnDB!O25</f>
        <v xml:space="preserve">    Payments For Investing Activities</v>
      </c>
      <c r="E32" s="168">
        <f ca="1">PrnDB!H25</f>
        <v>0</v>
      </c>
      <c r="F32" s="61"/>
      <c r="G32" s="62"/>
      <c r="I32" s="48"/>
      <c r="J32" s="48"/>
      <c r="K32" s="48"/>
      <c r="L32" s="48"/>
      <c r="M32" s="48"/>
      <c r="N32" s="48"/>
      <c r="O32" s="48"/>
      <c r="P32" s="48"/>
      <c r="Q32" s="48"/>
      <c r="R32" s="48"/>
    </row>
    <row r="33" spans="1:19" s="13" customFormat="1" ht="16.5" customHeight="1" x14ac:dyDescent="0.3">
      <c r="A33" s="58"/>
      <c r="B33" s="60"/>
      <c r="C33" s="60"/>
      <c r="D33" s="167" t="str">
        <f ca="1">PrnDB!O26</f>
        <v xml:space="preserve">        Purchase of Property, Plant and Equipment</v>
      </c>
      <c r="E33" s="168">
        <f ca="1">PrnDB!H26</f>
        <v>-6000</v>
      </c>
      <c r="F33" s="61"/>
      <c r="G33" s="62"/>
    </row>
    <row r="34" spans="1:19" s="13" customFormat="1" ht="16.5" customHeight="1" x14ac:dyDescent="0.3">
      <c r="A34" s="58"/>
      <c r="B34" s="60"/>
      <c r="C34" s="60"/>
      <c r="D34" s="167" t="str">
        <f ca="1">PrnDB!O27</f>
        <v xml:space="preserve">        Lending</v>
      </c>
      <c r="E34" s="168">
        <f ca="1">PrnDB!H27</f>
        <v>-150</v>
      </c>
      <c r="F34" s="61"/>
      <c r="G34" s="62"/>
    </row>
    <row r="35" spans="1:19" s="13" customFormat="1" ht="16.5" customHeight="1" x14ac:dyDescent="0.3">
      <c r="A35" s="58"/>
      <c r="B35" s="60"/>
      <c r="C35" s="60"/>
      <c r="D35" s="167" t="str">
        <f ca="1">PrnDB!O28</f>
        <v xml:space="preserve">        Purchase of Securities</v>
      </c>
      <c r="E35" s="168">
        <f ca="1">PrnDB!H28</f>
        <v>-1900</v>
      </c>
      <c r="F35" s="61"/>
      <c r="G35" s="62"/>
    </row>
    <row r="36" spans="1:19" s="13" customFormat="1" ht="16.5" customHeight="1" x14ac:dyDescent="0.3">
      <c r="A36" s="58"/>
      <c r="B36" s="60"/>
      <c r="C36" s="60"/>
      <c r="D36" s="167" t="str">
        <f ca="1">PrnDB!O29</f>
        <v xml:space="preserve">        Acquiring Interest in Affiliates</v>
      </c>
      <c r="E36" s="168">
        <f ca="1">PrnDB!H29</f>
        <v>0</v>
      </c>
      <c r="F36" s="61"/>
      <c r="G36" s="62"/>
    </row>
    <row r="37" spans="1:19" s="13" customFormat="1" ht="16.5" customHeight="1" x14ac:dyDescent="0.3">
      <c r="A37" s="58"/>
      <c r="B37" s="60"/>
      <c r="C37" s="60"/>
      <c r="D37" s="167" t="str">
        <f ca="1">PrnDB!O30</f>
        <v xml:space="preserve">        Other Investment Payments</v>
      </c>
      <c r="E37" s="168">
        <f ca="1">PrnDB!H30</f>
        <v>0</v>
      </c>
      <c r="F37" s="61"/>
      <c r="G37" s="62"/>
    </row>
    <row r="38" spans="1:19" s="7" customFormat="1" ht="16.5" customHeight="1" x14ac:dyDescent="0.3">
      <c r="A38" s="63"/>
      <c r="B38" s="60"/>
      <c r="C38" s="60"/>
      <c r="D38" s="167" t="str">
        <f ca="1">PrnDB!O31</f>
        <v xml:space="preserve">    Total Investment Payments:</v>
      </c>
      <c r="E38" s="168">
        <f ca="1">PrnDB!H31</f>
        <v>-8050</v>
      </c>
      <c r="F38" s="61"/>
      <c r="G38" s="64"/>
    </row>
    <row r="39" spans="1:19" s="7" customFormat="1" ht="16.5" customHeight="1" x14ac:dyDescent="0.3">
      <c r="A39" s="63"/>
      <c r="B39" s="60"/>
      <c r="C39" s="60"/>
      <c r="D39" s="167" t="str">
        <f ca="1">PrnDB!O32</f>
        <v>Net Cash from Investing Activities:</v>
      </c>
      <c r="E39" s="168">
        <f ca="1">PrnDB!H32</f>
        <v>-3975</v>
      </c>
      <c r="F39" s="61"/>
      <c r="G39" s="63"/>
    </row>
    <row r="40" spans="1:19" s="7" customFormat="1" ht="16.5" customHeight="1" x14ac:dyDescent="0.3">
      <c r="A40" s="63"/>
      <c r="B40" s="60"/>
      <c r="C40" s="60"/>
      <c r="D40" s="167" t="str">
        <f ca="1">PrnDB!O33</f>
        <v/>
      </c>
      <c r="E40" s="168">
        <f ca="1">PrnDB!H33</f>
        <v>0</v>
      </c>
      <c r="F40" s="61"/>
      <c r="G40" s="63"/>
      <c r="Q40" s="14"/>
      <c r="R40" s="15"/>
      <c r="S40" s="15"/>
    </row>
    <row r="41" spans="1:19" s="7" customFormat="1" ht="16.5" customHeight="1" x14ac:dyDescent="0.3">
      <c r="A41" s="63"/>
      <c r="B41" s="60"/>
      <c r="C41" s="60"/>
      <c r="D41" s="167" t="str">
        <f ca="1">PrnDB!O34</f>
        <v xml:space="preserve">    Proceeds From Financing Activities</v>
      </c>
      <c r="E41" s="168">
        <f ca="1">PrnDB!H34</f>
        <v>0</v>
      </c>
      <c r="F41" s="61"/>
      <c r="G41" s="63"/>
      <c r="Q41" s="14"/>
      <c r="R41" s="15"/>
      <c r="S41" s="15"/>
    </row>
    <row r="42" spans="1:19" s="7" customFormat="1" ht="16.5" customHeight="1" x14ac:dyDescent="0.3">
      <c r="A42" s="63"/>
      <c r="B42" s="60"/>
      <c r="C42" s="60"/>
      <c r="D42" s="167" t="str">
        <f ca="1">PrnDB!O35</f>
        <v xml:space="preserve">        Issuance of Debt</v>
      </c>
      <c r="E42" s="168">
        <f ca="1">PrnDB!H35</f>
        <v>5000</v>
      </c>
      <c r="F42" s="61"/>
      <c r="G42" s="63"/>
      <c r="Q42" s="14"/>
      <c r="R42" s="15"/>
      <c r="S42" s="15"/>
    </row>
    <row r="43" spans="1:19" s="7" customFormat="1" ht="16.5" customHeight="1" x14ac:dyDescent="0.3">
      <c r="A43" s="63"/>
      <c r="B43" s="60"/>
      <c r="C43" s="60"/>
      <c r="D43" s="167" t="str">
        <f ca="1">PrnDB!O36</f>
        <v xml:space="preserve">        Issuance of Equity</v>
      </c>
      <c r="E43" s="168">
        <f ca="1">PrnDB!H36</f>
        <v>1000</v>
      </c>
      <c r="F43" s="61"/>
      <c r="G43" s="63"/>
    </row>
    <row r="44" spans="1:19" ht="16.5" customHeight="1" x14ac:dyDescent="0.3">
      <c r="A44" s="63"/>
      <c r="B44" s="60"/>
      <c r="C44" s="60"/>
      <c r="D44" s="167" t="str">
        <f ca="1">PrnDB!O37</f>
        <v xml:space="preserve">        Other Financing Proceeds</v>
      </c>
      <c r="E44" s="168">
        <f ca="1">PrnDB!H37</f>
        <v>0</v>
      </c>
      <c r="F44" s="60"/>
      <c r="G44" s="65"/>
      <c r="S44" s="21"/>
    </row>
    <row r="45" spans="1:19" ht="16.5" customHeight="1" x14ac:dyDescent="0.3">
      <c r="A45" s="63"/>
      <c r="B45" s="60"/>
      <c r="C45" s="60"/>
      <c r="D45" s="167" t="str">
        <f ca="1">PrnDB!O38</f>
        <v xml:space="preserve">    Total Financing Proceeds:</v>
      </c>
      <c r="E45" s="168">
        <f ca="1">PrnDB!H38</f>
        <v>6000</v>
      </c>
      <c r="F45" s="60"/>
      <c r="G45" s="65"/>
    </row>
    <row r="46" spans="1:19" ht="16.5" customHeight="1" x14ac:dyDescent="0.3">
      <c r="A46" s="63"/>
      <c r="B46" s="60"/>
      <c r="C46" s="60"/>
      <c r="D46" s="167" t="str">
        <f ca="1">PrnDB!O39</f>
        <v/>
      </c>
      <c r="E46" s="168">
        <f ca="1">PrnDB!H39</f>
        <v>0</v>
      </c>
      <c r="F46" s="60"/>
      <c r="G46" s="65"/>
    </row>
    <row r="47" spans="1:19" ht="16.5" customHeight="1" x14ac:dyDescent="0.3">
      <c r="A47" s="63"/>
      <c r="B47" s="60"/>
      <c r="C47" s="60"/>
      <c r="D47" s="167" t="str">
        <f ca="1">PrnDB!O40</f>
        <v xml:space="preserve">    Payments For Financing Activities</v>
      </c>
      <c r="E47" s="168">
        <f ca="1">PrnDB!H40</f>
        <v>0</v>
      </c>
      <c r="F47" s="60"/>
      <c r="G47" s="65"/>
    </row>
    <row r="48" spans="1:19" ht="16.5" customHeight="1" x14ac:dyDescent="0.3">
      <c r="A48" s="63"/>
      <c r="B48" s="60"/>
      <c r="C48" s="60"/>
      <c r="D48" s="167" t="str">
        <f ca="1">PrnDB!O41</f>
        <v xml:space="preserve">        Debt Repayment</v>
      </c>
      <c r="E48" s="168">
        <f ca="1">PrnDB!H41</f>
        <v>-700</v>
      </c>
      <c r="F48" s="60"/>
      <c r="G48" s="65"/>
    </row>
    <row r="49" spans="1:7" ht="16.5" customHeight="1" x14ac:dyDescent="0.3">
      <c r="A49" s="63"/>
      <c r="B49" s="60"/>
      <c r="C49" s="60"/>
      <c r="D49" s="167" t="str">
        <f ca="1">PrnDB!O42</f>
        <v xml:space="preserve">        Interest Paid</v>
      </c>
      <c r="E49" s="168">
        <f ca="1">PrnDB!H42</f>
        <v>-292</v>
      </c>
      <c r="F49" s="60"/>
      <c r="G49" s="65"/>
    </row>
    <row r="50" spans="1:7" ht="16.5" customHeight="1" x14ac:dyDescent="0.3">
      <c r="A50" s="63"/>
      <c r="B50" s="60"/>
      <c r="C50" s="60"/>
      <c r="D50" s="167" t="str">
        <f ca="1">PrnDB!O43</f>
        <v xml:space="preserve">        Repurchase of Equity</v>
      </c>
      <c r="E50" s="168">
        <f ca="1">PrnDB!H43</f>
        <v>-1000</v>
      </c>
      <c r="F50" s="60"/>
      <c r="G50" s="65"/>
    </row>
    <row r="51" spans="1:7" ht="16.5" customHeight="1" x14ac:dyDescent="0.3">
      <c r="A51" s="63"/>
      <c r="B51" s="60"/>
      <c r="C51" s="60"/>
      <c r="D51" s="167" t="str">
        <f ca="1">PrnDB!O44</f>
        <v xml:space="preserve">        Dividends and Distributions</v>
      </c>
      <c r="E51" s="168">
        <f ca="1">PrnDB!H44</f>
        <v>-1200</v>
      </c>
      <c r="F51" s="60"/>
      <c r="G51" s="65"/>
    </row>
    <row r="52" spans="1:7" ht="16.5" customHeight="1" x14ac:dyDescent="0.3">
      <c r="A52" s="63"/>
      <c r="B52" s="60"/>
      <c r="C52" s="60"/>
      <c r="D52" s="167" t="str">
        <f ca="1">PrnDB!O45</f>
        <v xml:space="preserve">        Other Financing Payments</v>
      </c>
      <c r="E52" s="168">
        <f ca="1">PrnDB!H45</f>
        <v>0</v>
      </c>
      <c r="F52" s="60"/>
      <c r="G52" s="65"/>
    </row>
    <row r="53" spans="1:7" ht="16.5" customHeight="1" x14ac:dyDescent="0.3">
      <c r="A53" s="63"/>
      <c r="B53" s="60"/>
      <c r="C53" s="60"/>
      <c r="D53" s="167" t="str">
        <f ca="1">PrnDB!O46</f>
        <v xml:space="preserve">    Total Financing Payments:</v>
      </c>
      <c r="E53" s="168">
        <f ca="1">PrnDB!H46</f>
        <v>-3192</v>
      </c>
      <c r="F53" s="60"/>
      <c r="G53" s="65"/>
    </row>
    <row r="54" spans="1:7" ht="16.5" customHeight="1" x14ac:dyDescent="0.3">
      <c r="A54" s="63"/>
      <c r="B54" s="60"/>
      <c r="C54" s="60"/>
      <c r="D54" s="167" t="str">
        <f ca="1">PrnDB!O47</f>
        <v>Net Cash from Financing Activities:</v>
      </c>
      <c r="E54" s="168">
        <f ca="1">PrnDB!H47</f>
        <v>2808</v>
      </c>
      <c r="F54" s="60"/>
      <c r="G54" s="65"/>
    </row>
    <row r="55" spans="1:7" ht="16.5" customHeight="1" x14ac:dyDescent="0.3">
      <c r="A55" s="63"/>
      <c r="B55" s="60"/>
      <c r="C55" s="60"/>
      <c r="D55" s="167" t="str">
        <f ca="1">PrnDB!O48</f>
        <v/>
      </c>
      <c r="E55" s="168">
        <f ca="1">PrnDB!H48</f>
        <v>0</v>
      </c>
      <c r="F55" s="60"/>
      <c r="G55" s="65"/>
    </row>
    <row r="56" spans="1:7" ht="16.5" customHeight="1" x14ac:dyDescent="0.3">
      <c r="A56" s="63"/>
      <c r="B56" s="60"/>
      <c r="C56" s="60"/>
      <c r="D56" s="167" t="str">
        <f ca="1">PrnDB!O49</f>
        <v>Net Cash Flow:</v>
      </c>
      <c r="E56" s="168">
        <f ca="1">PrnDB!H49</f>
        <v>2178</v>
      </c>
      <c r="F56" s="60"/>
      <c r="G56" s="65"/>
    </row>
    <row r="57" spans="1:7" ht="16.5" customHeight="1" x14ac:dyDescent="0.3">
      <c r="A57" s="63"/>
      <c r="B57" s="60"/>
      <c r="C57" s="60"/>
      <c r="D57" s="167" t="str">
        <f ca="1">PrnDB!O50</f>
        <v xml:space="preserve">    Cash Beginning Balance</v>
      </c>
      <c r="E57" s="168">
        <f ca="1">PrnDB!H50</f>
        <v>3000</v>
      </c>
      <c r="F57" s="60"/>
      <c r="G57" s="65"/>
    </row>
    <row r="58" spans="1:7" ht="16.5" customHeight="1" x14ac:dyDescent="0.3">
      <c r="A58" s="63"/>
      <c r="B58" s="60"/>
      <c r="C58" s="60"/>
      <c r="D58" s="167" t="str">
        <f ca="1">PrnDB!O51</f>
        <v xml:space="preserve">    Cash End Balance</v>
      </c>
      <c r="E58" s="168">
        <f ca="1">PrnDB!H51</f>
        <v>5178</v>
      </c>
      <c r="F58" s="60"/>
      <c r="G58" s="65"/>
    </row>
    <row r="59" spans="1:7" ht="16.5" customHeight="1" x14ac:dyDescent="0.3">
      <c r="A59" s="63"/>
      <c r="B59" s="60"/>
      <c r="C59" s="60"/>
      <c r="D59" s="167" t="str">
        <f ca="1">PrnDB!O52</f>
        <v/>
      </c>
      <c r="E59" s="168">
        <f ca="1">PrnDB!H52</f>
        <v>0</v>
      </c>
      <c r="F59" s="60"/>
      <c r="G59" s="65"/>
    </row>
    <row r="60" spans="1:7" ht="16.5" customHeight="1" x14ac:dyDescent="0.3">
      <c r="A60" s="63"/>
      <c r="B60" s="60"/>
      <c r="C60" s="60"/>
      <c r="D60" s="167" t="str">
        <f ca="1">PrnDB!O53</f>
        <v/>
      </c>
      <c r="E60" s="168">
        <f ca="1">PrnDB!H53</f>
        <v>0</v>
      </c>
      <c r="F60" s="60"/>
      <c r="G60" s="65"/>
    </row>
    <row r="61" spans="1:7" ht="16.5" customHeight="1" x14ac:dyDescent="0.3">
      <c r="A61" s="63"/>
      <c r="B61" s="60"/>
      <c r="C61" s="60"/>
      <c r="D61" s="167" t="str">
        <f ca="1">PrnDB!O54</f>
        <v/>
      </c>
      <c r="E61" s="168">
        <f ca="1">PrnDB!H54</f>
        <v>0</v>
      </c>
      <c r="F61" s="60"/>
      <c r="G61" s="65"/>
    </row>
    <row r="62" spans="1:7" ht="16.5" customHeight="1" x14ac:dyDescent="0.3">
      <c r="A62" s="63"/>
      <c r="B62" s="60"/>
      <c r="C62" s="60"/>
      <c r="D62" s="167" t="str">
        <f ca="1">PrnDB!O55</f>
        <v/>
      </c>
      <c r="E62" s="168">
        <f ca="1">PrnDB!H55</f>
        <v>0</v>
      </c>
      <c r="F62" s="60"/>
      <c r="G62" s="65"/>
    </row>
    <row r="63" spans="1:7" ht="16.5" customHeight="1" x14ac:dyDescent="0.3">
      <c r="A63" s="63"/>
      <c r="B63" s="60"/>
      <c r="C63" s="60"/>
      <c r="D63" s="167" t="str">
        <f ca="1">PrnDB!O56</f>
        <v/>
      </c>
      <c r="E63" s="168">
        <f ca="1">PrnDB!H56</f>
        <v>0</v>
      </c>
      <c r="F63" s="60"/>
      <c r="G63" s="65"/>
    </row>
    <row r="64" spans="1:7" ht="16.5" customHeight="1" x14ac:dyDescent="0.3">
      <c r="A64" s="63"/>
      <c r="B64" s="60"/>
      <c r="C64" s="60"/>
      <c r="D64" s="167" t="str">
        <f ca="1">PrnDB!O57</f>
        <v/>
      </c>
      <c r="E64" s="168">
        <f ca="1">PrnDB!H57</f>
        <v>0</v>
      </c>
      <c r="F64" s="60"/>
      <c r="G64" s="65"/>
    </row>
    <row r="65" spans="1:7" ht="16.5" customHeight="1" x14ac:dyDescent="0.3">
      <c r="A65" s="63"/>
      <c r="B65" s="60"/>
      <c r="C65" s="60"/>
      <c r="D65" s="167" t="str">
        <f ca="1">PrnDB!O58</f>
        <v/>
      </c>
      <c r="E65" s="168">
        <f ca="1">PrnDB!H58</f>
        <v>0</v>
      </c>
      <c r="F65" s="60"/>
      <c r="G65" s="65"/>
    </row>
    <row r="66" spans="1:7" ht="16.5" customHeight="1" x14ac:dyDescent="0.3">
      <c r="A66" s="63"/>
      <c r="B66" s="60"/>
      <c r="C66" s="60"/>
      <c r="D66" s="167" t="str">
        <f ca="1">PrnDB!O59</f>
        <v/>
      </c>
      <c r="E66" s="168">
        <f ca="1">PrnDB!H59</f>
        <v>0</v>
      </c>
      <c r="F66" s="60"/>
      <c r="G66" s="65"/>
    </row>
    <row r="67" spans="1:7" ht="16.5" customHeight="1" x14ac:dyDescent="0.3">
      <c r="A67" s="63"/>
      <c r="B67" s="60"/>
      <c r="C67" s="60"/>
      <c r="D67" s="167" t="str">
        <f ca="1">PrnDB!O60</f>
        <v/>
      </c>
      <c r="E67" s="168">
        <f ca="1">PrnDB!H60</f>
        <v>0</v>
      </c>
      <c r="F67" s="60"/>
      <c r="G67" s="65"/>
    </row>
    <row r="68" spans="1:7" ht="16.5" customHeight="1" x14ac:dyDescent="0.3">
      <c r="A68" s="63"/>
      <c r="B68" s="60"/>
      <c r="C68" s="60"/>
      <c r="D68" s="167" t="str">
        <f ca="1">PrnDB!O61</f>
        <v/>
      </c>
      <c r="E68" s="168">
        <f ca="1">PrnDB!H61</f>
        <v>0</v>
      </c>
      <c r="F68" s="60"/>
      <c r="G68" s="65"/>
    </row>
    <row r="69" spans="1:7" ht="16.5" customHeight="1" x14ac:dyDescent="0.3">
      <c r="A69" s="63"/>
      <c r="B69" s="60"/>
      <c r="C69" s="60"/>
      <c r="D69" s="167" t="str">
        <f ca="1">PrnDB!O62</f>
        <v/>
      </c>
      <c r="E69" s="168">
        <f ca="1">PrnDB!H62</f>
        <v>0</v>
      </c>
      <c r="F69" s="60"/>
      <c r="G69" s="65"/>
    </row>
    <row r="70" spans="1:7" ht="16.5" customHeight="1" x14ac:dyDescent="0.3">
      <c r="A70" s="63"/>
      <c r="B70" s="60"/>
      <c r="C70" s="60"/>
      <c r="D70" s="167" t="str">
        <f ca="1">PrnDB!O63</f>
        <v/>
      </c>
      <c r="E70" s="168">
        <f ca="1">PrnDB!H63</f>
        <v>0</v>
      </c>
      <c r="F70" s="60"/>
      <c r="G70" s="65"/>
    </row>
    <row r="71" spans="1:7" ht="16.5" customHeight="1" x14ac:dyDescent="0.3">
      <c r="A71" s="63"/>
      <c r="B71" s="60"/>
      <c r="C71" s="60"/>
      <c r="D71" s="167" t="str">
        <f ca="1">PrnDB!O64</f>
        <v/>
      </c>
      <c r="E71" s="168">
        <f ca="1">PrnDB!H64</f>
        <v>0</v>
      </c>
      <c r="F71" s="60"/>
      <c r="G71" s="65"/>
    </row>
    <row r="72" spans="1:7" ht="16.5" customHeight="1" x14ac:dyDescent="0.3">
      <c r="A72" s="63"/>
      <c r="B72" s="60"/>
      <c r="C72" s="60"/>
      <c r="D72" s="167" t="str">
        <f ca="1">PrnDB!O65</f>
        <v/>
      </c>
      <c r="E72" s="168">
        <f ca="1">PrnDB!H65</f>
        <v>0</v>
      </c>
      <c r="F72" s="60"/>
      <c r="G72" s="65"/>
    </row>
    <row r="73" spans="1:7" ht="16.5" customHeight="1" x14ac:dyDescent="0.3">
      <c r="A73" s="63"/>
      <c r="B73" s="60"/>
      <c r="C73" s="60"/>
      <c r="D73" s="167" t="str">
        <f ca="1">PrnDB!O66</f>
        <v/>
      </c>
      <c r="E73" s="168">
        <f ca="1">PrnDB!H66</f>
        <v>0</v>
      </c>
      <c r="F73" s="60"/>
      <c r="G73" s="65"/>
    </row>
    <row r="74" spans="1:7" ht="16.5" customHeight="1" x14ac:dyDescent="0.3">
      <c r="A74" s="63"/>
      <c r="B74" s="60"/>
      <c r="C74" s="60"/>
      <c r="D74" s="167" t="str">
        <f ca="1">PrnDB!O67</f>
        <v/>
      </c>
      <c r="E74" s="168">
        <f ca="1">PrnDB!H67</f>
        <v>0</v>
      </c>
      <c r="F74" s="60"/>
      <c r="G74" s="65"/>
    </row>
    <row r="75" spans="1:7" ht="16.5" customHeight="1" x14ac:dyDescent="0.3">
      <c r="A75" s="63"/>
      <c r="B75" s="60"/>
      <c r="C75" s="60"/>
      <c r="D75" s="167" t="str">
        <f ca="1">PrnDB!O68</f>
        <v/>
      </c>
      <c r="E75" s="168">
        <f ca="1">PrnDB!H68</f>
        <v>0</v>
      </c>
      <c r="F75" s="60"/>
      <c r="G75" s="65"/>
    </row>
    <row r="76" spans="1:7" ht="16.5" customHeight="1" x14ac:dyDescent="0.3">
      <c r="A76" s="63"/>
      <c r="B76" s="60"/>
      <c r="C76" s="60"/>
      <c r="D76" s="167" t="str">
        <f ca="1">PrnDB!O69</f>
        <v/>
      </c>
      <c r="E76" s="168">
        <f ca="1">PrnDB!H69</f>
        <v>0</v>
      </c>
      <c r="F76" s="60"/>
      <c r="G76" s="65"/>
    </row>
    <row r="77" spans="1:7" ht="16.5" customHeight="1" x14ac:dyDescent="0.3">
      <c r="A77" s="63"/>
      <c r="B77" s="60"/>
      <c r="C77" s="60"/>
      <c r="D77" s="167" t="str">
        <f ca="1">PrnDB!O70</f>
        <v/>
      </c>
      <c r="E77" s="168">
        <f ca="1">PrnDB!H70</f>
        <v>0</v>
      </c>
      <c r="F77" s="60"/>
      <c r="G77" s="65"/>
    </row>
    <row r="78" spans="1:7" ht="16.5" customHeight="1" x14ac:dyDescent="0.3">
      <c r="A78" s="63"/>
      <c r="B78" s="60"/>
      <c r="C78" s="60"/>
      <c r="D78" s="167" t="str">
        <f ca="1">PrnDB!O71</f>
        <v/>
      </c>
      <c r="E78" s="168">
        <f ca="1">PrnDB!H71</f>
        <v>0</v>
      </c>
      <c r="F78" s="60"/>
      <c r="G78" s="65"/>
    </row>
    <row r="79" spans="1:7" ht="16.5" customHeight="1" x14ac:dyDescent="0.3">
      <c r="A79" s="63"/>
      <c r="B79" s="60"/>
      <c r="C79" s="60"/>
      <c r="D79" s="167" t="str">
        <f ca="1">PrnDB!O72</f>
        <v/>
      </c>
      <c r="E79" s="168">
        <f ca="1">PrnDB!H72</f>
        <v>0</v>
      </c>
      <c r="F79" s="60"/>
      <c r="G79" s="65"/>
    </row>
    <row r="80" spans="1:7" ht="16.5" customHeight="1" x14ac:dyDescent="0.3">
      <c r="A80" s="63"/>
      <c r="B80" s="60"/>
      <c r="C80" s="60"/>
      <c r="D80" s="167" t="str">
        <f ca="1">PrnDB!O73</f>
        <v/>
      </c>
      <c r="E80" s="168">
        <f ca="1">PrnDB!H73</f>
        <v>0</v>
      </c>
      <c r="F80" s="60"/>
      <c r="G80" s="65"/>
    </row>
    <row r="81" spans="1:7" ht="16.5" customHeight="1" x14ac:dyDescent="0.3">
      <c r="A81" s="63"/>
      <c r="B81" s="60"/>
      <c r="C81" s="60"/>
      <c r="D81" s="167" t="str">
        <f ca="1">PrnDB!O74</f>
        <v/>
      </c>
      <c r="E81" s="168">
        <f ca="1">PrnDB!H74</f>
        <v>0</v>
      </c>
      <c r="F81" s="60"/>
      <c r="G81" s="65"/>
    </row>
    <row r="82" spans="1:7" ht="16.5" customHeight="1" x14ac:dyDescent="0.3">
      <c r="A82" s="63"/>
      <c r="B82" s="60"/>
      <c r="C82" s="60"/>
      <c r="D82" s="167" t="str">
        <f ca="1">PrnDB!O75</f>
        <v/>
      </c>
      <c r="E82" s="168">
        <f ca="1">PrnDB!H75</f>
        <v>0</v>
      </c>
      <c r="F82" s="60"/>
      <c r="G82" s="65"/>
    </row>
    <row r="83" spans="1:7" ht="16.5" customHeight="1" x14ac:dyDescent="0.3">
      <c r="A83" s="63"/>
      <c r="B83" s="60"/>
      <c r="C83" s="60"/>
      <c r="D83" s="167" t="str">
        <f ca="1">PrnDB!O76</f>
        <v/>
      </c>
      <c r="E83" s="168">
        <f ca="1">PrnDB!H76</f>
        <v>0</v>
      </c>
      <c r="F83" s="60"/>
      <c r="G83" s="65"/>
    </row>
    <row r="84" spans="1:7" ht="16.5" customHeight="1" x14ac:dyDescent="0.3">
      <c r="A84" s="63"/>
      <c r="B84" s="60"/>
      <c r="C84" s="60"/>
      <c r="D84" s="167" t="str">
        <f ca="1">PrnDB!O77</f>
        <v/>
      </c>
      <c r="E84" s="168">
        <f ca="1">PrnDB!H77</f>
        <v>0</v>
      </c>
      <c r="F84" s="60"/>
      <c r="G84" s="65"/>
    </row>
    <row r="85" spans="1:7" ht="16.5" customHeight="1" x14ac:dyDescent="0.3">
      <c r="A85" s="63"/>
      <c r="B85" s="60"/>
      <c r="C85" s="60"/>
      <c r="D85" s="167" t="str">
        <f ca="1">PrnDB!O78</f>
        <v/>
      </c>
      <c r="E85" s="168">
        <f ca="1">PrnDB!H78</f>
        <v>0</v>
      </c>
      <c r="F85" s="60"/>
      <c r="G85" s="65"/>
    </row>
    <row r="86" spans="1:7" ht="16.5" customHeight="1" x14ac:dyDescent="0.3">
      <c r="A86" s="63"/>
      <c r="B86" s="60"/>
      <c r="C86" s="60"/>
      <c r="D86" s="167" t="str">
        <f ca="1">PrnDB!O79</f>
        <v/>
      </c>
      <c r="E86" s="168">
        <f ca="1">PrnDB!H79</f>
        <v>0</v>
      </c>
      <c r="F86" s="60"/>
      <c r="G86" s="65"/>
    </row>
    <row r="87" spans="1:7" ht="16.5" customHeight="1" x14ac:dyDescent="0.3">
      <c r="A87" s="63"/>
      <c r="B87" s="60"/>
      <c r="C87" s="60"/>
      <c r="D87" s="167" t="str">
        <f ca="1">PrnDB!O80</f>
        <v/>
      </c>
      <c r="E87" s="168">
        <f ca="1">PrnDB!H80</f>
        <v>0</v>
      </c>
      <c r="F87" s="60"/>
      <c r="G87" s="65"/>
    </row>
    <row r="88" spans="1:7" ht="16.5" customHeight="1" x14ac:dyDescent="0.3">
      <c r="A88" s="63"/>
      <c r="B88" s="60"/>
      <c r="C88" s="60"/>
      <c r="D88" s="167" t="str">
        <f ca="1">PrnDB!O81</f>
        <v/>
      </c>
      <c r="E88" s="168">
        <f ca="1">PrnDB!H81</f>
        <v>0</v>
      </c>
      <c r="F88" s="60"/>
      <c r="G88" s="65"/>
    </row>
    <row r="89" spans="1:7" ht="16.5" customHeight="1" x14ac:dyDescent="0.3">
      <c r="A89" s="63"/>
      <c r="B89" s="60"/>
      <c r="C89" s="60"/>
      <c r="D89" s="167" t="str">
        <f ca="1">PrnDB!O82</f>
        <v/>
      </c>
      <c r="E89" s="168">
        <f ca="1">PrnDB!H82</f>
        <v>0</v>
      </c>
      <c r="F89" s="60"/>
      <c r="G89" s="65"/>
    </row>
    <row r="90" spans="1:7" ht="16.5" customHeight="1" x14ac:dyDescent="0.3">
      <c r="A90" s="63"/>
      <c r="B90" s="60"/>
      <c r="C90" s="60"/>
      <c r="D90" s="167" t="str">
        <f ca="1">PrnDB!O83</f>
        <v/>
      </c>
      <c r="E90" s="168">
        <f ca="1">PrnDB!H83</f>
        <v>0</v>
      </c>
      <c r="F90" s="60"/>
      <c r="G90" s="65"/>
    </row>
    <row r="91" spans="1:7" ht="16.5" customHeight="1" x14ac:dyDescent="0.3">
      <c r="A91" s="63"/>
      <c r="B91" s="60"/>
      <c r="C91" s="60"/>
      <c r="D91" s="167" t="str">
        <f ca="1">PrnDB!O84</f>
        <v/>
      </c>
      <c r="E91" s="168">
        <f ca="1">PrnDB!H84</f>
        <v>0</v>
      </c>
      <c r="F91" s="60"/>
      <c r="G91" s="65"/>
    </row>
    <row r="92" spans="1:7" ht="16.5" customHeight="1" x14ac:dyDescent="0.3">
      <c r="A92" s="63"/>
      <c r="B92" s="60"/>
      <c r="C92" s="60"/>
      <c r="D92" s="167" t="str">
        <f ca="1">PrnDB!O85</f>
        <v/>
      </c>
      <c r="E92" s="168">
        <f ca="1">PrnDB!H85</f>
        <v>0</v>
      </c>
      <c r="F92" s="60"/>
      <c r="G92" s="65"/>
    </row>
    <row r="93" spans="1:7" ht="16.5" customHeight="1" x14ac:dyDescent="0.3">
      <c r="A93" s="63"/>
      <c r="B93" s="60"/>
      <c r="C93" s="60"/>
      <c r="D93" s="167" t="str">
        <f ca="1">PrnDB!O86</f>
        <v/>
      </c>
      <c r="E93" s="168">
        <f ca="1">PrnDB!H86</f>
        <v>0</v>
      </c>
      <c r="F93" s="60"/>
      <c r="G93" s="65"/>
    </row>
    <row r="94" spans="1:7" ht="16.5" customHeight="1" x14ac:dyDescent="0.3">
      <c r="A94" s="63"/>
      <c r="B94" s="60"/>
      <c r="C94" s="60"/>
      <c r="D94" s="167" t="str">
        <f ca="1">PrnDB!O87</f>
        <v/>
      </c>
      <c r="E94" s="168">
        <f ca="1">PrnDB!H87</f>
        <v>0</v>
      </c>
      <c r="F94" s="60"/>
      <c r="G94" s="65"/>
    </row>
    <row r="95" spans="1:7" ht="16.5" customHeight="1" x14ac:dyDescent="0.3">
      <c r="A95" s="63"/>
      <c r="B95" s="60"/>
      <c r="C95" s="60"/>
      <c r="D95" s="167" t="str">
        <f ca="1">PrnDB!O88</f>
        <v/>
      </c>
      <c r="E95" s="168">
        <f ca="1">PrnDB!H88</f>
        <v>0</v>
      </c>
      <c r="F95" s="60"/>
      <c r="G95" s="65"/>
    </row>
    <row r="96" spans="1:7" ht="16.5" customHeight="1" x14ac:dyDescent="0.3">
      <c r="A96" s="63"/>
      <c r="B96" s="60"/>
      <c r="C96" s="60"/>
      <c r="D96" s="167" t="str">
        <f ca="1">PrnDB!O89</f>
        <v/>
      </c>
      <c r="E96" s="168">
        <f ca="1">PrnDB!H89</f>
        <v>0</v>
      </c>
      <c r="F96" s="60"/>
      <c r="G96" s="65"/>
    </row>
    <row r="97" spans="1:7" ht="16.5" customHeight="1" x14ac:dyDescent="0.3">
      <c r="A97" s="63"/>
      <c r="B97" s="60"/>
      <c r="C97" s="60"/>
      <c r="D97" s="167" t="str">
        <f ca="1">PrnDB!O90</f>
        <v/>
      </c>
      <c r="E97" s="168">
        <f ca="1">PrnDB!H90</f>
        <v>0</v>
      </c>
      <c r="F97" s="60"/>
      <c r="G97" s="65"/>
    </row>
    <row r="98" spans="1:7" ht="16.5" customHeight="1" x14ac:dyDescent="0.3">
      <c r="A98" s="63"/>
      <c r="B98" s="60"/>
      <c r="C98" s="60"/>
      <c r="D98" s="167" t="str">
        <f ca="1">PrnDB!O91</f>
        <v/>
      </c>
      <c r="E98" s="168">
        <f ca="1">PrnDB!H91</f>
        <v>0</v>
      </c>
      <c r="F98" s="60"/>
      <c r="G98" s="65"/>
    </row>
    <row r="99" spans="1:7" ht="16.5" customHeight="1" x14ac:dyDescent="0.3">
      <c r="A99" s="63"/>
      <c r="B99" s="60"/>
      <c r="C99" s="60"/>
      <c r="D99" s="167" t="str">
        <f ca="1">PrnDB!O92</f>
        <v/>
      </c>
      <c r="E99" s="168">
        <f ca="1">PrnDB!H92</f>
        <v>0</v>
      </c>
      <c r="F99" s="60"/>
      <c r="G99" s="65"/>
    </row>
    <row r="100" spans="1:7" ht="16.5" customHeight="1" x14ac:dyDescent="0.3">
      <c r="A100" s="63"/>
      <c r="B100" s="60"/>
      <c r="C100" s="60"/>
      <c r="D100" s="167" t="str">
        <f ca="1">PrnDB!O93</f>
        <v/>
      </c>
      <c r="E100" s="168">
        <f ca="1">PrnDB!H93</f>
        <v>0</v>
      </c>
      <c r="F100" s="60"/>
      <c r="G100" s="65"/>
    </row>
    <row r="101" spans="1:7" ht="16.5" customHeight="1" x14ac:dyDescent="0.3">
      <c r="A101" s="63"/>
      <c r="B101" s="60"/>
      <c r="C101" s="60"/>
      <c r="D101" s="167" t="str">
        <f ca="1">PrnDB!O94</f>
        <v/>
      </c>
      <c r="E101" s="168">
        <f ca="1">PrnDB!H94</f>
        <v>0</v>
      </c>
      <c r="F101" s="60"/>
      <c r="G101" s="65"/>
    </row>
    <row r="102" spans="1:7" ht="16.5" customHeight="1" x14ac:dyDescent="0.3">
      <c r="A102" s="63"/>
      <c r="B102" s="60"/>
      <c r="C102" s="60"/>
      <c r="D102" s="167" t="str">
        <f ca="1">PrnDB!O95</f>
        <v/>
      </c>
      <c r="E102" s="168">
        <f ca="1">PrnDB!H95</f>
        <v>0</v>
      </c>
      <c r="F102" s="60"/>
      <c r="G102" s="65"/>
    </row>
    <row r="103" spans="1:7" ht="16.5" customHeight="1" x14ac:dyDescent="0.3">
      <c r="A103" s="63"/>
      <c r="B103" s="60"/>
      <c r="C103" s="60"/>
      <c r="D103" s="167" t="str">
        <f ca="1">PrnDB!O96</f>
        <v/>
      </c>
      <c r="E103" s="168">
        <f ca="1">PrnDB!H96</f>
        <v>0</v>
      </c>
      <c r="F103" s="60"/>
      <c r="G103" s="65"/>
    </row>
    <row r="104" spans="1:7" ht="16.5" customHeight="1" x14ac:dyDescent="0.3">
      <c r="A104" s="63"/>
      <c r="B104" s="60"/>
      <c r="C104" s="60"/>
      <c r="D104" s="167" t="str">
        <f ca="1">PrnDB!O97</f>
        <v/>
      </c>
      <c r="E104" s="168">
        <f ca="1">PrnDB!H97</f>
        <v>0</v>
      </c>
      <c r="F104" s="60"/>
      <c r="G104" s="65"/>
    </row>
    <row r="105" spans="1:7" ht="16.5" customHeight="1" x14ac:dyDescent="0.3">
      <c r="A105" s="63"/>
      <c r="B105" s="60"/>
      <c r="C105" s="60"/>
      <c r="D105" s="167" t="str">
        <f ca="1">PrnDB!O98</f>
        <v/>
      </c>
      <c r="E105" s="168">
        <f ca="1">PrnDB!H98</f>
        <v>0</v>
      </c>
      <c r="F105" s="60"/>
      <c r="G105" s="65"/>
    </row>
    <row r="106" spans="1:7" ht="16.5" customHeight="1" x14ac:dyDescent="0.3">
      <c r="A106" s="63"/>
      <c r="B106" s="60"/>
      <c r="C106" s="60"/>
      <c r="D106" s="167" t="str">
        <f ca="1">PrnDB!O99</f>
        <v/>
      </c>
      <c r="E106" s="168">
        <f ca="1">PrnDB!H99</f>
        <v>0</v>
      </c>
      <c r="F106" s="60"/>
      <c r="G106" s="65"/>
    </row>
    <row r="107" spans="1:7" ht="16.5" customHeight="1" x14ac:dyDescent="0.3">
      <c r="A107" s="63"/>
      <c r="B107" s="60"/>
      <c r="C107" s="60"/>
      <c r="D107" s="167" t="str">
        <f ca="1">PrnDB!O100</f>
        <v/>
      </c>
      <c r="E107" s="168">
        <f ca="1">PrnDB!H100</f>
        <v>0</v>
      </c>
      <c r="F107" s="60"/>
      <c r="G107" s="65"/>
    </row>
    <row r="108" spans="1:7" ht="16.5" customHeight="1" x14ac:dyDescent="0.3">
      <c r="A108" s="63"/>
      <c r="B108" s="60"/>
      <c r="C108" s="60"/>
      <c r="D108" s="167" t="str">
        <f ca="1">PrnDB!O101</f>
        <v/>
      </c>
      <c r="E108" s="168">
        <f ca="1">PrnDB!H101</f>
        <v>0</v>
      </c>
      <c r="F108" s="60"/>
      <c r="G108" s="65"/>
    </row>
    <row r="109" spans="1:7" ht="16.5" customHeight="1" x14ac:dyDescent="0.3">
      <c r="A109" s="63"/>
      <c r="B109" s="60"/>
      <c r="C109" s="60"/>
      <c r="D109" s="167" t="str">
        <f ca="1">PrnDB!O102</f>
        <v/>
      </c>
      <c r="E109" s="168">
        <f ca="1">PrnDB!H102</f>
        <v>0</v>
      </c>
      <c r="F109" s="60"/>
      <c r="G109" s="65"/>
    </row>
    <row r="110" spans="1:7" ht="16.5" customHeight="1" x14ac:dyDescent="0.3">
      <c r="A110" s="63"/>
      <c r="B110" s="60"/>
      <c r="C110" s="60"/>
      <c r="D110" s="167" t="str">
        <f ca="1">PrnDB!O103</f>
        <v/>
      </c>
      <c r="E110" s="168">
        <f ca="1">PrnDB!H103</f>
        <v>0</v>
      </c>
      <c r="F110" s="60"/>
      <c r="G110" s="65"/>
    </row>
    <row r="111" spans="1:7" ht="16.5" customHeight="1" x14ac:dyDescent="0.3">
      <c r="A111" s="63"/>
      <c r="B111" s="60"/>
      <c r="C111" s="60"/>
      <c r="D111" s="167" t="str">
        <f ca="1">PrnDB!O104</f>
        <v/>
      </c>
      <c r="E111" s="168">
        <f ca="1">PrnDB!H104</f>
        <v>0</v>
      </c>
      <c r="F111" s="60"/>
      <c r="G111" s="65"/>
    </row>
    <row r="112" spans="1:7" ht="16.5" customHeight="1" x14ac:dyDescent="0.3">
      <c r="A112" s="63"/>
      <c r="B112" s="60"/>
      <c r="C112" s="60"/>
      <c r="D112" s="167" t="str">
        <f ca="1">PrnDB!O105</f>
        <v/>
      </c>
      <c r="E112" s="168">
        <f ca="1">PrnDB!H105</f>
        <v>0</v>
      </c>
      <c r="F112" s="60"/>
      <c r="G112" s="65"/>
    </row>
    <row r="113" spans="1:7" ht="16.5" customHeight="1" x14ac:dyDescent="0.3">
      <c r="A113" s="63"/>
      <c r="B113" s="60"/>
      <c r="C113" s="60"/>
      <c r="D113" s="167" t="str">
        <f ca="1">PrnDB!O106</f>
        <v/>
      </c>
      <c r="E113" s="168">
        <f ca="1">PrnDB!H106</f>
        <v>0</v>
      </c>
      <c r="F113" s="60"/>
      <c r="G113" s="65"/>
    </row>
    <row r="114" spans="1:7" ht="16.5" customHeight="1" x14ac:dyDescent="0.3">
      <c r="A114" s="63"/>
      <c r="B114" s="60"/>
      <c r="C114" s="60"/>
      <c r="D114" s="167" t="str">
        <f ca="1">PrnDB!O107</f>
        <v/>
      </c>
      <c r="E114" s="168">
        <f ca="1">PrnDB!H107</f>
        <v>0</v>
      </c>
      <c r="F114" s="60"/>
      <c r="G114" s="65"/>
    </row>
    <row r="115" spans="1:7" ht="16.5" customHeight="1" x14ac:dyDescent="0.3">
      <c r="A115" s="63"/>
      <c r="B115" s="60"/>
      <c r="C115" s="60"/>
      <c r="D115" s="167" t="str">
        <f ca="1">PrnDB!O108</f>
        <v/>
      </c>
      <c r="E115" s="168">
        <f ca="1">PrnDB!H108</f>
        <v>0</v>
      </c>
      <c r="F115" s="60"/>
      <c r="G115" s="65"/>
    </row>
    <row r="116" spans="1:7" ht="16.5" customHeight="1" x14ac:dyDescent="0.3">
      <c r="A116" s="63"/>
      <c r="B116" s="60"/>
      <c r="C116" s="60"/>
      <c r="D116" s="167" t="str">
        <f ca="1">PrnDB!O109</f>
        <v/>
      </c>
      <c r="E116" s="168">
        <f ca="1">PrnDB!H109</f>
        <v>0</v>
      </c>
      <c r="F116" s="60"/>
      <c r="G116" s="65"/>
    </row>
    <row r="117" spans="1:7" ht="16.5" customHeight="1" x14ac:dyDescent="0.3">
      <c r="A117" s="63"/>
      <c r="B117" s="60"/>
      <c r="C117" s="60"/>
      <c r="D117" s="167" t="str">
        <f ca="1">PrnDB!O110</f>
        <v/>
      </c>
      <c r="E117" s="168">
        <f ca="1">PrnDB!H110</f>
        <v>0</v>
      </c>
      <c r="F117" s="60"/>
      <c r="G117" s="65"/>
    </row>
    <row r="118" spans="1:7" ht="16.5" customHeight="1" x14ac:dyDescent="0.3">
      <c r="A118" s="63"/>
      <c r="B118" s="60"/>
      <c r="C118" s="60"/>
      <c r="D118" s="167" t="str">
        <f ca="1">PrnDB!O111</f>
        <v/>
      </c>
      <c r="E118" s="168">
        <f ca="1">PrnDB!H111</f>
        <v>0</v>
      </c>
      <c r="F118" s="60"/>
      <c r="G118" s="65"/>
    </row>
    <row r="119" spans="1:7" ht="16.5" customHeight="1" x14ac:dyDescent="0.3">
      <c r="A119" s="63"/>
      <c r="B119" s="60"/>
      <c r="C119" s="60"/>
      <c r="D119" s="167" t="str">
        <f ca="1">PrnDB!O112</f>
        <v/>
      </c>
      <c r="E119" s="168">
        <f ca="1">PrnDB!H112</f>
        <v>0</v>
      </c>
      <c r="F119" s="60"/>
      <c r="G119" s="65"/>
    </row>
    <row r="120" spans="1:7" ht="16.5" customHeight="1" x14ac:dyDescent="0.3">
      <c r="A120" s="63"/>
      <c r="B120" s="60"/>
      <c r="C120" s="60"/>
      <c r="D120" s="167" t="str">
        <f ca="1">PrnDB!O113</f>
        <v/>
      </c>
      <c r="E120" s="168">
        <f ca="1">PrnDB!H113</f>
        <v>0</v>
      </c>
      <c r="F120" s="60"/>
      <c r="G120" s="65"/>
    </row>
    <row r="121" spans="1:7" ht="16.5" customHeight="1" x14ac:dyDescent="0.3">
      <c r="A121" s="63"/>
      <c r="B121" s="60"/>
      <c r="C121" s="60"/>
      <c r="D121" s="167" t="str">
        <f ca="1">PrnDB!O114</f>
        <v/>
      </c>
      <c r="E121" s="168">
        <f ca="1">PrnDB!H114</f>
        <v>0</v>
      </c>
      <c r="F121" s="60"/>
      <c r="G121" s="65"/>
    </row>
    <row r="122" spans="1:7" ht="16.5" customHeight="1" x14ac:dyDescent="0.3">
      <c r="A122" s="63"/>
      <c r="B122" s="60"/>
      <c r="C122" s="60"/>
      <c r="D122" s="167" t="str">
        <f ca="1">PrnDB!O115</f>
        <v/>
      </c>
      <c r="E122" s="168">
        <f ca="1">PrnDB!H115</f>
        <v>0</v>
      </c>
      <c r="F122" s="60"/>
      <c r="G122" s="65"/>
    </row>
    <row r="123" spans="1:7" ht="16.5" customHeight="1" x14ac:dyDescent="0.3">
      <c r="A123" s="63"/>
      <c r="B123" s="60"/>
      <c r="C123" s="60"/>
      <c r="D123" s="167" t="str">
        <f ca="1">PrnDB!O116</f>
        <v/>
      </c>
      <c r="E123" s="168">
        <f ca="1">PrnDB!H116</f>
        <v>0</v>
      </c>
      <c r="F123" s="60"/>
      <c r="G123" s="65"/>
    </row>
    <row r="124" spans="1:7" ht="16.5" customHeight="1" x14ac:dyDescent="0.3">
      <c r="A124" s="63"/>
      <c r="B124" s="60"/>
      <c r="C124" s="60"/>
      <c r="D124" s="167" t="str">
        <f ca="1">PrnDB!O117</f>
        <v/>
      </c>
      <c r="E124" s="168">
        <f ca="1">PrnDB!H117</f>
        <v>0</v>
      </c>
      <c r="F124" s="60"/>
      <c r="G124" s="65"/>
    </row>
    <row r="125" spans="1:7" ht="16.5" customHeight="1" x14ac:dyDescent="0.3">
      <c r="A125" s="63"/>
      <c r="B125" s="60"/>
      <c r="C125" s="60"/>
      <c r="D125" s="167" t="str">
        <f ca="1">PrnDB!O118</f>
        <v/>
      </c>
      <c r="E125" s="168">
        <f ca="1">PrnDB!H118</f>
        <v>0</v>
      </c>
      <c r="F125" s="60"/>
      <c r="G125" s="65"/>
    </row>
    <row r="126" spans="1:7" ht="16.5" customHeight="1" x14ac:dyDescent="0.3">
      <c r="A126" s="63"/>
      <c r="B126" s="60"/>
      <c r="C126" s="60"/>
      <c r="D126" s="167" t="str">
        <f ca="1">PrnDB!O119</f>
        <v/>
      </c>
      <c r="E126" s="168">
        <f ca="1">PrnDB!H119</f>
        <v>0</v>
      </c>
      <c r="F126" s="60"/>
      <c r="G126" s="65"/>
    </row>
    <row r="127" spans="1:7" ht="16.5" customHeight="1" x14ac:dyDescent="0.3">
      <c r="A127" s="63"/>
      <c r="B127" s="60"/>
      <c r="C127" s="60"/>
      <c r="D127" s="167" t="str">
        <f ca="1">PrnDB!O120</f>
        <v/>
      </c>
      <c r="E127" s="168">
        <f ca="1">PrnDB!H120</f>
        <v>0</v>
      </c>
      <c r="F127" s="60"/>
      <c r="G127" s="65"/>
    </row>
    <row r="128" spans="1:7" ht="16.5" customHeight="1" x14ac:dyDescent="0.3">
      <c r="A128" s="63"/>
      <c r="B128" s="60"/>
      <c r="C128" s="60"/>
      <c r="D128" s="167" t="str">
        <f ca="1">PrnDB!O121</f>
        <v/>
      </c>
      <c r="E128" s="168">
        <f ca="1">PrnDB!H121</f>
        <v>0</v>
      </c>
      <c r="F128" s="60"/>
      <c r="G128" s="65"/>
    </row>
    <row r="129" spans="1:7" ht="16.5" customHeight="1" x14ac:dyDescent="0.3">
      <c r="A129" s="63"/>
      <c r="B129" s="60"/>
      <c r="C129" s="60"/>
      <c r="D129" s="167" t="str">
        <f ca="1">PrnDB!O122</f>
        <v/>
      </c>
      <c r="E129" s="168">
        <f ca="1">PrnDB!H122</f>
        <v>0</v>
      </c>
      <c r="F129" s="60"/>
      <c r="G129" s="65"/>
    </row>
    <row r="130" spans="1:7" ht="16.5" customHeight="1" x14ac:dyDescent="0.3">
      <c r="A130" s="63"/>
      <c r="B130" s="60"/>
      <c r="C130" s="60"/>
      <c r="D130" s="167" t="str">
        <f ca="1">PrnDB!O123</f>
        <v/>
      </c>
      <c r="E130" s="168">
        <f ca="1">PrnDB!H123</f>
        <v>0</v>
      </c>
      <c r="F130" s="60"/>
      <c r="G130" s="65"/>
    </row>
    <row r="131" spans="1:7" ht="16.5" customHeight="1" x14ac:dyDescent="0.3">
      <c r="A131" s="63"/>
      <c r="B131" s="60"/>
      <c r="C131" s="60"/>
      <c r="D131" s="167" t="str">
        <f ca="1">PrnDB!O124</f>
        <v/>
      </c>
      <c r="E131" s="168">
        <f ca="1">PrnDB!H124</f>
        <v>0</v>
      </c>
      <c r="F131" s="60"/>
      <c r="G131" s="65"/>
    </row>
    <row r="132" spans="1:7" ht="16.5" customHeight="1" x14ac:dyDescent="0.3">
      <c r="A132" s="63"/>
      <c r="B132" s="60"/>
      <c r="C132" s="60"/>
      <c r="D132" s="167" t="str">
        <f ca="1">PrnDB!O125</f>
        <v/>
      </c>
      <c r="E132" s="168">
        <f ca="1">PrnDB!H125</f>
        <v>0</v>
      </c>
      <c r="F132" s="60"/>
      <c r="G132" s="65"/>
    </row>
    <row r="133" spans="1:7" ht="16.5" customHeight="1" x14ac:dyDescent="0.3">
      <c r="A133" s="63"/>
      <c r="B133" s="60"/>
      <c r="C133" s="60"/>
      <c r="D133" s="167" t="str">
        <f ca="1">PrnDB!O126</f>
        <v/>
      </c>
      <c r="E133" s="168">
        <f ca="1">PrnDB!H126</f>
        <v>0</v>
      </c>
      <c r="F133" s="60"/>
      <c r="G133" s="65"/>
    </row>
    <row r="134" spans="1:7" ht="16.5" customHeight="1" x14ac:dyDescent="0.3">
      <c r="A134" s="63"/>
      <c r="B134" s="60"/>
      <c r="C134" s="60"/>
      <c r="D134" s="167" t="str">
        <f ca="1">PrnDB!O127</f>
        <v/>
      </c>
      <c r="E134" s="168">
        <f ca="1">PrnDB!H127</f>
        <v>0</v>
      </c>
      <c r="F134" s="60"/>
      <c r="G134" s="65"/>
    </row>
    <row r="135" spans="1:7" ht="16.5" customHeight="1" x14ac:dyDescent="0.3">
      <c r="A135" s="63"/>
      <c r="B135" s="60"/>
      <c r="C135" s="60"/>
      <c r="D135" s="167" t="str">
        <f ca="1">PrnDB!O128</f>
        <v/>
      </c>
      <c r="E135" s="168">
        <f ca="1">PrnDB!H128</f>
        <v>0</v>
      </c>
      <c r="F135" s="60"/>
      <c r="G135" s="65"/>
    </row>
    <row r="136" spans="1:7" ht="16.5" customHeight="1" x14ac:dyDescent="0.3">
      <c r="A136" s="63"/>
      <c r="B136" s="60"/>
      <c r="C136" s="60"/>
      <c r="D136" s="167" t="str">
        <f ca="1">PrnDB!O129</f>
        <v/>
      </c>
      <c r="E136" s="168">
        <f ca="1">PrnDB!H129</f>
        <v>0</v>
      </c>
      <c r="F136" s="60"/>
      <c r="G136" s="65"/>
    </row>
    <row r="137" spans="1:7" ht="16.5" customHeight="1" x14ac:dyDescent="0.3">
      <c r="A137" s="63"/>
      <c r="B137" s="60"/>
      <c r="C137" s="60"/>
      <c r="D137" s="167" t="str">
        <f ca="1">PrnDB!O130</f>
        <v/>
      </c>
      <c r="E137" s="168">
        <f ca="1">PrnDB!H130</f>
        <v>0</v>
      </c>
      <c r="F137" s="60"/>
      <c r="G137" s="65"/>
    </row>
    <row r="138" spans="1:7" ht="16.5" customHeight="1" x14ac:dyDescent="0.3">
      <c r="A138" s="63"/>
      <c r="B138" s="60"/>
      <c r="C138" s="60"/>
      <c r="D138" s="167" t="str">
        <f ca="1">PrnDB!O131</f>
        <v/>
      </c>
      <c r="E138" s="168">
        <f ca="1">PrnDB!H131</f>
        <v>0</v>
      </c>
      <c r="F138" s="60"/>
      <c r="G138" s="65"/>
    </row>
    <row r="139" spans="1:7" ht="16.5" customHeight="1" x14ac:dyDescent="0.3">
      <c r="A139" s="63"/>
      <c r="B139" s="60"/>
      <c r="C139" s="60"/>
      <c r="D139" s="167" t="str">
        <f ca="1">PrnDB!O132</f>
        <v/>
      </c>
      <c r="E139" s="168">
        <f ca="1">PrnDB!H132</f>
        <v>0</v>
      </c>
      <c r="F139" s="60"/>
      <c r="G139" s="65"/>
    </row>
    <row r="140" spans="1:7" ht="16.5" customHeight="1" x14ac:dyDescent="0.3">
      <c r="A140" s="63"/>
      <c r="B140" s="60"/>
      <c r="C140" s="60"/>
      <c r="D140" s="167" t="str">
        <f ca="1">PrnDB!O133</f>
        <v/>
      </c>
      <c r="E140" s="168">
        <f ca="1">PrnDB!H133</f>
        <v>0</v>
      </c>
      <c r="F140" s="60"/>
      <c r="G140" s="65"/>
    </row>
    <row r="141" spans="1:7" ht="16.5" customHeight="1" x14ac:dyDescent="0.3">
      <c r="A141" s="63"/>
      <c r="B141" s="60"/>
      <c r="C141" s="60"/>
      <c r="D141" s="167" t="str">
        <f ca="1">PrnDB!O134</f>
        <v/>
      </c>
      <c r="E141" s="168">
        <f ca="1">PrnDB!H134</f>
        <v>0</v>
      </c>
      <c r="F141" s="60"/>
      <c r="G141" s="65"/>
    </row>
    <row r="142" spans="1:7" ht="16.5" customHeight="1" x14ac:dyDescent="0.3">
      <c r="A142" s="63"/>
      <c r="B142" s="60"/>
      <c r="C142" s="60"/>
      <c r="D142" s="167" t="str">
        <f ca="1">PrnDB!O135</f>
        <v/>
      </c>
      <c r="E142" s="168">
        <f ca="1">PrnDB!H135</f>
        <v>0</v>
      </c>
      <c r="F142" s="60"/>
      <c r="G142" s="65"/>
    </row>
    <row r="143" spans="1:7" ht="16.5" customHeight="1" x14ac:dyDescent="0.3">
      <c r="A143" s="63"/>
      <c r="B143" s="60"/>
      <c r="C143" s="60"/>
      <c r="D143" s="167" t="str">
        <f ca="1">PrnDB!O136</f>
        <v/>
      </c>
      <c r="E143" s="168">
        <f ca="1">PrnDB!H136</f>
        <v>0</v>
      </c>
      <c r="F143" s="60"/>
      <c r="G143" s="65"/>
    </row>
    <row r="144" spans="1:7" ht="16.5" customHeight="1" x14ac:dyDescent="0.3">
      <c r="A144" s="63"/>
      <c r="B144" s="60"/>
      <c r="C144" s="60"/>
      <c r="D144" s="167" t="str">
        <f ca="1">PrnDB!O137</f>
        <v/>
      </c>
      <c r="E144" s="168">
        <f ca="1">PrnDB!H137</f>
        <v>0</v>
      </c>
      <c r="F144" s="60"/>
      <c r="G144" s="65"/>
    </row>
    <row r="145" spans="1:7" ht="16.5" customHeight="1" x14ac:dyDescent="0.3">
      <c r="A145" s="63"/>
      <c r="B145" s="60"/>
      <c r="C145" s="60"/>
      <c r="D145" s="167" t="str">
        <f ca="1">PrnDB!O138</f>
        <v/>
      </c>
      <c r="E145" s="168">
        <f ca="1">PrnDB!H138</f>
        <v>0</v>
      </c>
      <c r="F145" s="60"/>
      <c r="G145" s="65"/>
    </row>
    <row r="146" spans="1:7" ht="16.5" customHeight="1" x14ac:dyDescent="0.3">
      <c r="A146" s="63"/>
      <c r="B146" s="60"/>
      <c r="C146" s="60"/>
      <c r="D146" s="167" t="str">
        <f ca="1">PrnDB!O139</f>
        <v/>
      </c>
      <c r="E146" s="168">
        <f ca="1">PrnDB!H139</f>
        <v>0</v>
      </c>
      <c r="F146" s="60"/>
      <c r="G146" s="65"/>
    </row>
    <row r="147" spans="1:7" ht="16.5" customHeight="1" x14ac:dyDescent="0.3">
      <c r="A147" s="63"/>
      <c r="B147" s="60"/>
      <c r="C147" s="60"/>
      <c r="D147" s="167" t="str">
        <f ca="1">PrnDB!O140</f>
        <v/>
      </c>
      <c r="E147" s="168">
        <f ca="1">PrnDB!H140</f>
        <v>0</v>
      </c>
      <c r="F147" s="60"/>
      <c r="G147" s="65"/>
    </row>
    <row r="148" spans="1:7" ht="16.5" customHeight="1" x14ac:dyDescent="0.3">
      <c r="A148" s="63"/>
      <c r="B148" s="60"/>
      <c r="C148" s="60"/>
      <c r="D148" s="167" t="str">
        <f ca="1">PrnDB!O141</f>
        <v/>
      </c>
      <c r="E148" s="168">
        <f ca="1">PrnDB!H141</f>
        <v>0</v>
      </c>
      <c r="F148" s="60"/>
      <c r="G148" s="65"/>
    </row>
    <row r="149" spans="1:7" ht="16.5" customHeight="1" x14ac:dyDescent="0.3">
      <c r="A149" s="63"/>
      <c r="B149" s="60"/>
      <c r="C149" s="60"/>
      <c r="D149" s="167" t="str">
        <f ca="1">PrnDB!O142</f>
        <v/>
      </c>
      <c r="E149" s="168">
        <f ca="1">PrnDB!H142</f>
        <v>0</v>
      </c>
      <c r="F149" s="60"/>
      <c r="G149" s="65"/>
    </row>
    <row r="150" spans="1:7" ht="16.5" customHeight="1" x14ac:dyDescent="0.3">
      <c r="A150" s="63"/>
      <c r="B150" s="60"/>
      <c r="C150" s="60"/>
      <c r="D150" s="167" t="str">
        <f ca="1">PrnDB!O143</f>
        <v/>
      </c>
      <c r="E150" s="168">
        <f ca="1">PrnDB!H143</f>
        <v>0</v>
      </c>
      <c r="F150" s="60"/>
      <c r="G150" s="65"/>
    </row>
    <row r="151" spans="1:7" ht="16.5" customHeight="1" x14ac:dyDescent="0.3">
      <c r="B151" s="60"/>
      <c r="C151" s="60"/>
      <c r="D151" s="167" t="str">
        <f ca="1">PrnDB!O144</f>
        <v/>
      </c>
      <c r="E151" s="168">
        <f ca="1">PrnDB!H144</f>
        <v>0</v>
      </c>
      <c r="F151" s="60"/>
    </row>
    <row r="152" spans="1:7" ht="16.5" customHeight="1" x14ac:dyDescent="0.3">
      <c r="B152" s="60"/>
      <c r="C152" s="60"/>
      <c r="D152" s="167" t="str">
        <f ca="1">PrnDB!O145</f>
        <v/>
      </c>
      <c r="E152" s="168">
        <f ca="1">PrnDB!H145</f>
        <v>0</v>
      </c>
      <c r="F152" s="60"/>
    </row>
    <row r="153" spans="1:7" ht="16.5" customHeight="1" x14ac:dyDescent="0.3">
      <c r="B153" s="60"/>
      <c r="C153" s="60"/>
      <c r="D153" s="167" t="str">
        <f ca="1">PrnDB!O146</f>
        <v/>
      </c>
      <c r="E153" s="168">
        <f ca="1">PrnDB!H146</f>
        <v>0</v>
      </c>
      <c r="F153" s="60"/>
    </row>
    <row r="154" spans="1:7" ht="16.5" customHeight="1" x14ac:dyDescent="0.3">
      <c r="B154" s="60"/>
      <c r="C154" s="60"/>
      <c r="D154" s="167" t="str">
        <f ca="1">PrnDB!O147</f>
        <v/>
      </c>
      <c r="E154" s="168">
        <f ca="1">PrnDB!H147</f>
        <v>0</v>
      </c>
      <c r="F154" s="60"/>
    </row>
    <row r="155" spans="1:7" ht="16.5" customHeight="1" x14ac:dyDescent="0.3">
      <c r="B155" s="60"/>
      <c r="C155" s="60"/>
      <c r="D155" s="167" t="str">
        <f ca="1">PrnDB!O148</f>
        <v/>
      </c>
      <c r="E155" s="168">
        <f ca="1">PrnDB!H148</f>
        <v>0</v>
      </c>
      <c r="F155" s="60"/>
    </row>
    <row r="156" spans="1:7" ht="16.5" customHeight="1" x14ac:dyDescent="0.3">
      <c r="B156" s="60"/>
      <c r="C156" s="60"/>
      <c r="D156" s="167" t="str">
        <f ca="1">PrnDB!O149</f>
        <v/>
      </c>
      <c r="E156" s="168">
        <f ca="1">PrnDB!H149</f>
        <v>0</v>
      </c>
      <c r="F156" s="60"/>
    </row>
    <row r="157" spans="1:7" ht="16.5" customHeight="1" x14ac:dyDescent="0.3">
      <c r="B157" s="60"/>
      <c r="C157" s="60"/>
      <c r="D157" s="167" t="str">
        <f ca="1">PrnDB!O150</f>
        <v/>
      </c>
      <c r="E157" s="168">
        <f ca="1">PrnDB!H150</f>
        <v>0</v>
      </c>
      <c r="F157" s="60"/>
    </row>
    <row r="158" spans="1:7" ht="16.5" customHeight="1" x14ac:dyDescent="0.3">
      <c r="B158" s="60"/>
      <c r="C158" s="60"/>
      <c r="D158" s="167" t="str">
        <f ca="1">PrnDB!O151</f>
        <v/>
      </c>
      <c r="E158" s="168">
        <f ca="1">PrnDB!H151</f>
        <v>0</v>
      </c>
      <c r="F158" s="60"/>
    </row>
    <row r="159" spans="1:7" ht="16.5" customHeight="1" x14ac:dyDescent="0.3">
      <c r="B159" s="60"/>
      <c r="C159" s="60"/>
      <c r="D159" s="167" t="str">
        <f ca="1">PrnDB!O152</f>
        <v/>
      </c>
      <c r="E159" s="168">
        <f ca="1">PrnDB!H152</f>
        <v>0</v>
      </c>
      <c r="F159" s="60"/>
    </row>
    <row r="160" spans="1:7" ht="16.5" customHeight="1" x14ac:dyDescent="0.3">
      <c r="B160" s="60"/>
      <c r="C160" s="60"/>
      <c r="D160" s="167" t="str">
        <f ca="1">PrnDB!O153</f>
        <v/>
      </c>
      <c r="E160" s="168">
        <f ca="1">PrnDB!H153</f>
        <v>0</v>
      </c>
      <c r="F160" s="60"/>
    </row>
    <row r="161" spans="2:6" ht="16.5" customHeight="1" x14ac:dyDescent="0.3">
      <c r="B161" s="60"/>
      <c r="C161" s="60"/>
      <c r="D161" s="167" t="str">
        <f ca="1">PrnDB!O154</f>
        <v/>
      </c>
      <c r="E161" s="168">
        <f ca="1">PrnDB!H154</f>
        <v>0</v>
      </c>
      <c r="F161" s="60"/>
    </row>
    <row r="162" spans="2:6" ht="16.5" customHeight="1" x14ac:dyDescent="0.3">
      <c r="B162" s="60"/>
      <c r="C162" s="60"/>
      <c r="D162" s="167" t="str">
        <f ca="1">PrnDB!O155</f>
        <v/>
      </c>
      <c r="E162" s="168">
        <f ca="1">PrnDB!H155</f>
        <v>0</v>
      </c>
      <c r="F162" s="60"/>
    </row>
    <row r="163" spans="2:6" ht="16.5" customHeight="1" x14ac:dyDescent="0.3">
      <c r="B163" s="60"/>
      <c r="C163" s="60"/>
      <c r="D163" s="167" t="str">
        <f ca="1">PrnDB!O156</f>
        <v/>
      </c>
      <c r="E163" s="168">
        <f ca="1">PrnDB!H156</f>
        <v>0</v>
      </c>
      <c r="F163" s="60"/>
    </row>
    <row r="164" spans="2:6" ht="16.5" customHeight="1" x14ac:dyDescent="0.3">
      <c r="B164" s="60"/>
      <c r="C164" s="60"/>
      <c r="D164" s="167" t="str">
        <f ca="1">PrnDB!O157</f>
        <v/>
      </c>
      <c r="E164" s="168">
        <f ca="1">PrnDB!H157</f>
        <v>0</v>
      </c>
      <c r="F164" s="60"/>
    </row>
    <row r="165" spans="2:6" ht="16.5" customHeight="1" x14ac:dyDescent="0.3">
      <c r="B165" s="60"/>
      <c r="C165" s="60"/>
      <c r="D165" s="167" t="str">
        <f ca="1">PrnDB!O158</f>
        <v/>
      </c>
      <c r="E165" s="168">
        <f ca="1">PrnDB!H158</f>
        <v>0</v>
      </c>
      <c r="F165" s="60"/>
    </row>
    <row r="166" spans="2:6" ht="16.5" customHeight="1" x14ac:dyDescent="0.3">
      <c r="B166" s="60"/>
      <c r="C166" s="60"/>
      <c r="D166" s="167" t="str">
        <f ca="1">PrnDB!O159</f>
        <v/>
      </c>
      <c r="E166" s="168">
        <f ca="1">PrnDB!H159</f>
        <v>0</v>
      </c>
      <c r="F166" s="60"/>
    </row>
    <row r="167" spans="2:6" ht="16.5" customHeight="1" x14ac:dyDescent="0.3">
      <c r="B167" s="60"/>
      <c r="C167" s="60"/>
      <c r="D167" s="167" t="str">
        <f ca="1">PrnDB!O160</f>
        <v/>
      </c>
      <c r="E167" s="168">
        <f ca="1">PrnDB!H160</f>
        <v>0</v>
      </c>
      <c r="F167" s="60"/>
    </row>
    <row r="168" spans="2:6" ht="16.5" customHeight="1" x14ac:dyDescent="0.3">
      <c r="B168" s="60"/>
      <c r="C168" s="60"/>
      <c r="D168" s="167" t="str">
        <f ca="1">PrnDB!O161</f>
        <v/>
      </c>
      <c r="E168" s="168">
        <f ca="1">PrnDB!H161</f>
        <v>0</v>
      </c>
      <c r="F168" s="60"/>
    </row>
    <row r="169" spans="2:6" ht="16.5" customHeight="1" x14ac:dyDescent="0.3">
      <c r="B169" s="60"/>
      <c r="C169" s="60"/>
      <c r="D169" s="167" t="str">
        <f ca="1">PrnDB!O162</f>
        <v/>
      </c>
      <c r="E169" s="168">
        <f ca="1">PrnDB!H162</f>
        <v>0</v>
      </c>
      <c r="F169" s="60"/>
    </row>
    <row r="170" spans="2:6" ht="16.5" customHeight="1" x14ac:dyDescent="0.3">
      <c r="B170" s="60"/>
      <c r="C170" s="60"/>
      <c r="D170" s="167" t="str">
        <f ca="1">PrnDB!O163</f>
        <v/>
      </c>
      <c r="E170" s="168">
        <f ca="1">PrnDB!H163</f>
        <v>0</v>
      </c>
      <c r="F170" s="60"/>
    </row>
    <row r="171" spans="2:6" ht="16.5" customHeight="1" x14ac:dyDescent="0.3">
      <c r="B171" s="60"/>
      <c r="C171" s="60"/>
      <c r="D171" s="167" t="str">
        <f ca="1">PrnDB!O164</f>
        <v/>
      </c>
      <c r="E171" s="168">
        <f ca="1">PrnDB!H164</f>
        <v>0</v>
      </c>
      <c r="F171" s="60"/>
    </row>
    <row r="172" spans="2:6" ht="16.5" customHeight="1" x14ac:dyDescent="0.3">
      <c r="B172" s="60"/>
      <c r="C172" s="60"/>
      <c r="D172" s="167" t="str">
        <f ca="1">PrnDB!O165</f>
        <v/>
      </c>
      <c r="E172" s="168">
        <f ca="1">PrnDB!H165</f>
        <v>0</v>
      </c>
      <c r="F172" s="60"/>
    </row>
    <row r="173" spans="2:6" ht="16.5" customHeight="1" x14ac:dyDescent="0.3">
      <c r="B173" s="60"/>
      <c r="C173" s="60"/>
      <c r="D173" s="167" t="str">
        <f ca="1">PrnDB!O166</f>
        <v/>
      </c>
      <c r="E173" s="168">
        <f ca="1">PrnDB!H166</f>
        <v>0</v>
      </c>
      <c r="F173" s="60"/>
    </row>
    <row r="174" spans="2:6" ht="16.5" customHeight="1" x14ac:dyDescent="0.3">
      <c r="B174" s="60"/>
      <c r="C174" s="60"/>
      <c r="D174" s="167" t="str">
        <f ca="1">PrnDB!O167</f>
        <v/>
      </c>
      <c r="E174" s="168">
        <f ca="1">PrnDB!H167</f>
        <v>0</v>
      </c>
      <c r="F174" s="60"/>
    </row>
    <row r="175" spans="2:6" ht="16.5" customHeight="1" x14ac:dyDescent="0.3">
      <c r="B175" s="60"/>
      <c r="C175" s="60"/>
      <c r="D175" s="167" t="str">
        <f ca="1">PrnDB!O168</f>
        <v/>
      </c>
      <c r="E175" s="168">
        <f ca="1">PrnDB!H168</f>
        <v>0</v>
      </c>
      <c r="F175" s="60"/>
    </row>
    <row r="176" spans="2:6" ht="16.5" customHeight="1" x14ac:dyDescent="0.3">
      <c r="B176" s="60"/>
      <c r="C176" s="60"/>
      <c r="D176" s="167" t="str">
        <f ca="1">PrnDB!O169</f>
        <v/>
      </c>
      <c r="E176" s="168">
        <f ca="1">PrnDB!H169</f>
        <v>0</v>
      </c>
      <c r="F176" s="60"/>
    </row>
    <row r="177" spans="2:6" ht="16.5" customHeight="1" x14ac:dyDescent="0.3">
      <c r="B177" s="60"/>
      <c r="C177" s="60"/>
      <c r="D177" s="167" t="str">
        <f ca="1">PrnDB!O170</f>
        <v/>
      </c>
      <c r="E177" s="168">
        <f ca="1">PrnDB!H170</f>
        <v>0</v>
      </c>
      <c r="F177" s="60"/>
    </row>
    <row r="178" spans="2:6" ht="16.5" customHeight="1" x14ac:dyDescent="0.3">
      <c r="B178" s="60"/>
      <c r="C178" s="60"/>
      <c r="D178" s="167" t="str">
        <f ca="1">PrnDB!O171</f>
        <v/>
      </c>
      <c r="E178" s="168">
        <f ca="1">PrnDB!H171</f>
        <v>0</v>
      </c>
      <c r="F178" s="60"/>
    </row>
    <row r="179" spans="2:6" ht="16.5" customHeight="1" x14ac:dyDescent="0.3">
      <c r="B179" s="60"/>
      <c r="C179" s="60"/>
      <c r="D179" s="167" t="str">
        <f ca="1">PrnDB!O172</f>
        <v/>
      </c>
      <c r="E179" s="168">
        <f ca="1">PrnDB!H172</f>
        <v>0</v>
      </c>
      <c r="F179" s="60"/>
    </row>
    <row r="180" spans="2:6" ht="16.5" customHeight="1" x14ac:dyDescent="0.3">
      <c r="B180" s="60"/>
      <c r="C180" s="60"/>
      <c r="D180" s="167" t="str">
        <f ca="1">PrnDB!O173</f>
        <v/>
      </c>
      <c r="E180" s="168">
        <f ca="1">PrnDB!H173</f>
        <v>0</v>
      </c>
      <c r="F180" s="60"/>
    </row>
    <row r="181" spans="2:6" ht="16.5" customHeight="1" x14ac:dyDescent="0.3">
      <c r="B181" s="60"/>
      <c r="C181" s="60"/>
      <c r="D181" s="167" t="str">
        <f ca="1">PrnDB!O174</f>
        <v/>
      </c>
      <c r="E181" s="168">
        <f ca="1">PrnDB!H174</f>
        <v>0</v>
      </c>
      <c r="F181" s="60"/>
    </row>
    <row r="182" spans="2:6" ht="16.5" customHeight="1" x14ac:dyDescent="0.3">
      <c r="B182" s="60"/>
      <c r="C182" s="60"/>
      <c r="D182" s="167" t="str">
        <f ca="1">PrnDB!O175</f>
        <v/>
      </c>
      <c r="E182" s="168">
        <f ca="1">PrnDB!H175</f>
        <v>0</v>
      </c>
      <c r="F182" s="60"/>
    </row>
    <row r="183" spans="2:6" ht="16.5" customHeight="1" x14ac:dyDescent="0.3">
      <c r="B183" s="60"/>
      <c r="C183" s="60"/>
      <c r="D183" s="167" t="str">
        <f ca="1">PrnDB!O176</f>
        <v/>
      </c>
      <c r="E183" s="168">
        <f ca="1">PrnDB!H176</f>
        <v>0</v>
      </c>
      <c r="F183" s="60"/>
    </row>
    <row r="184" spans="2:6" ht="16.5" customHeight="1" x14ac:dyDescent="0.3">
      <c r="B184" s="60"/>
      <c r="C184" s="60"/>
      <c r="D184" s="167" t="str">
        <f ca="1">PrnDB!O177</f>
        <v/>
      </c>
      <c r="E184" s="168">
        <f ca="1">PrnDB!H177</f>
        <v>0</v>
      </c>
      <c r="F184" s="60"/>
    </row>
    <row r="185" spans="2:6" ht="16.5" customHeight="1" x14ac:dyDescent="0.3">
      <c r="B185" s="60"/>
      <c r="C185" s="60"/>
      <c r="D185" s="167" t="str">
        <f ca="1">PrnDB!O178</f>
        <v/>
      </c>
      <c r="E185" s="168">
        <f ca="1">PrnDB!H178</f>
        <v>0</v>
      </c>
      <c r="F185" s="60"/>
    </row>
    <row r="186" spans="2:6" ht="16.5" customHeight="1" x14ac:dyDescent="0.3">
      <c r="B186" s="60"/>
      <c r="C186" s="60"/>
      <c r="D186" s="167" t="str">
        <f ca="1">PrnDB!O179</f>
        <v/>
      </c>
      <c r="E186" s="168">
        <f ca="1">PrnDB!H179</f>
        <v>0</v>
      </c>
      <c r="F186" s="60"/>
    </row>
    <row r="187" spans="2:6" ht="16.5" customHeight="1" x14ac:dyDescent="0.3">
      <c r="B187" s="60"/>
      <c r="C187" s="60"/>
      <c r="D187" s="167" t="str">
        <f ca="1">PrnDB!O180</f>
        <v/>
      </c>
      <c r="E187" s="168">
        <f ca="1">PrnDB!H180</f>
        <v>0</v>
      </c>
      <c r="F187" s="60"/>
    </row>
    <row r="188" spans="2:6" ht="16.5" customHeight="1" x14ac:dyDescent="0.3">
      <c r="B188" s="60"/>
      <c r="C188" s="60"/>
      <c r="D188" s="167" t="str">
        <f ca="1">PrnDB!O181</f>
        <v/>
      </c>
      <c r="E188" s="168">
        <f ca="1">PrnDB!H181</f>
        <v>0</v>
      </c>
      <c r="F188" s="60"/>
    </row>
    <row r="189" spans="2:6" ht="16.5" customHeight="1" x14ac:dyDescent="0.3">
      <c r="B189" s="60"/>
      <c r="C189" s="60"/>
      <c r="D189" s="167" t="str">
        <f ca="1">PrnDB!O182</f>
        <v/>
      </c>
      <c r="E189" s="168">
        <f ca="1">PrnDB!H182</f>
        <v>0</v>
      </c>
      <c r="F189" s="60"/>
    </row>
    <row r="190" spans="2:6" ht="16.5" customHeight="1" x14ac:dyDescent="0.3">
      <c r="B190" s="60"/>
      <c r="C190" s="60"/>
      <c r="D190" s="167" t="str">
        <f ca="1">PrnDB!O183</f>
        <v/>
      </c>
      <c r="E190" s="168">
        <f ca="1">PrnDB!H183</f>
        <v>0</v>
      </c>
      <c r="F190" s="60"/>
    </row>
    <row r="191" spans="2:6" ht="16.5" customHeight="1" x14ac:dyDescent="0.3">
      <c r="B191" s="60"/>
      <c r="C191" s="60"/>
      <c r="D191" s="167" t="str">
        <f ca="1">PrnDB!O184</f>
        <v/>
      </c>
      <c r="E191" s="168">
        <f ca="1">PrnDB!H184</f>
        <v>0</v>
      </c>
      <c r="F191" s="60"/>
    </row>
    <row r="192" spans="2:6" ht="16.5" customHeight="1" x14ac:dyDescent="0.3">
      <c r="B192" s="60"/>
      <c r="C192" s="60"/>
      <c r="D192" s="167" t="str">
        <f ca="1">PrnDB!O185</f>
        <v/>
      </c>
      <c r="E192" s="168">
        <f ca="1">PrnDB!H185</f>
        <v>0</v>
      </c>
      <c r="F192" s="60"/>
    </row>
    <row r="193" spans="2:6" ht="16.5" customHeight="1" x14ac:dyDescent="0.3">
      <c r="B193" s="60"/>
      <c r="C193" s="60"/>
      <c r="D193" s="167" t="str">
        <f ca="1">PrnDB!O186</f>
        <v/>
      </c>
      <c r="E193" s="168">
        <f ca="1">PrnDB!H186</f>
        <v>0</v>
      </c>
      <c r="F193" s="60"/>
    </row>
    <row r="194" spans="2:6" ht="16.5" customHeight="1" x14ac:dyDescent="0.3">
      <c r="B194" s="60"/>
      <c r="C194" s="60"/>
      <c r="D194" s="167" t="str">
        <f ca="1">PrnDB!O187</f>
        <v/>
      </c>
      <c r="E194" s="168">
        <f ca="1">PrnDB!H187</f>
        <v>0</v>
      </c>
      <c r="F194" s="60"/>
    </row>
    <row r="195" spans="2:6" ht="16.5" customHeight="1" x14ac:dyDescent="0.3">
      <c r="B195" s="60"/>
      <c r="C195" s="60"/>
      <c r="D195" s="167" t="str">
        <f ca="1">PrnDB!O188</f>
        <v/>
      </c>
      <c r="E195" s="168">
        <f ca="1">PrnDB!H188</f>
        <v>0</v>
      </c>
      <c r="F195" s="60"/>
    </row>
    <row r="196" spans="2:6" ht="16.5" customHeight="1" x14ac:dyDescent="0.3">
      <c r="B196" s="60"/>
      <c r="C196" s="60"/>
      <c r="D196" s="167" t="str">
        <f ca="1">PrnDB!O189</f>
        <v/>
      </c>
      <c r="E196" s="168">
        <f ca="1">PrnDB!H189</f>
        <v>0</v>
      </c>
      <c r="F196" s="60"/>
    </row>
    <row r="197" spans="2:6" ht="16.5" customHeight="1" x14ac:dyDescent="0.3">
      <c r="B197" s="60"/>
      <c r="C197" s="60"/>
      <c r="D197" s="167" t="str">
        <f ca="1">PrnDB!O190</f>
        <v/>
      </c>
      <c r="E197" s="168">
        <f ca="1">PrnDB!H190</f>
        <v>0</v>
      </c>
      <c r="F197" s="60"/>
    </row>
    <row r="198" spans="2:6" ht="16.5" customHeight="1" x14ac:dyDescent="0.3">
      <c r="B198" s="60"/>
      <c r="C198" s="60"/>
      <c r="D198" s="167" t="str">
        <f ca="1">PrnDB!O191</f>
        <v/>
      </c>
      <c r="E198" s="168">
        <f ca="1">PrnDB!H191</f>
        <v>0</v>
      </c>
      <c r="F198" s="60"/>
    </row>
    <row r="199" spans="2:6" ht="16.5" customHeight="1" x14ac:dyDescent="0.3">
      <c r="B199" s="60"/>
      <c r="C199" s="60"/>
      <c r="D199" s="167" t="str">
        <f ca="1">PrnDB!O192</f>
        <v/>
      </c>
      <c r="E199" s="168">
        <f ca="1">PrnDB!H192</f>
        <v>0</v>
      </c>
      <c r="F199" s="60"/>
    </row>
    <row r="200" spans="2:6" ht="16.5" customHeight="1" x14ac:dyDescent="0.3">
      <c r="B200" s="60"/>
      <c r="C200" s="60"/>
      <c r="D200" s="167" t="str">
        <f ca="1">PrnDB!O193</f>
        <v/>
      </c>
      <c r="E200" s="168">
        <f ca="1">PrnDB!H193</f>
        <v>0</v>
      </c>
      <c r="F200" s="60"/>
    </row>
    <row r="201" spans="2:6" ht="16.5" customHeight="1" x14ac:dyDescent="0.3">
      <c r="B201" s="60"/>
      <c r="C201" s="60"/>
      <c r="D201" s="167" t="str">
        <f ca="1">PrnDB!O194</f>
        <v/>
      </c>
      <c r="E201" s="168">
        <f ca="1">PrnDB!H194</f>
        <v>0</v>
      </c>
      <c r="F201" s="60"/>
    </row>
    <row r="202" spans="2:6" ht="16.5" customHeight="1" x14ac:dyDescent="0.3">
      <c r="B202" s="60"/>
      <c r="C202" s="60"/>
      <c r="D202" s="167" t="str">
        <f ca="1">PrnDB!O195</f>
        <v/>
      </c>
      <c r="E202" s="168">
        <f ca="1">PrnDB!H195</f>
        <v>0</v>
      </c>
      <c r="F202" s="60"/>
    </row>
    <row r="203" spans="2:6" ht="16.5" customHeight="1" x14ac:dyDescent="0.3">
      <c r="B203" s="60"/>
      <c r="C203" s="60"/>
      <c r="D203" s="167" t="str">
        <f ca="1">PrnDB!O196</f>
        <v/>
      </c>
      <c r="E203" s="168">
        <f ca="1">PrnDB!H196</f>
        <v>0</v>
      </c>
      <c r="F203" s="60"/>
    </row>
    <row r="204" spans="2:6" ht="16.5" customHeight="1" x14ac:dyDescent="0.3">
      <c r="B204" s="60"/>
      <c r="C204" s="60"/>
      <c r="D204" s="167" t="str">
        <f ca="1">PrnDB!O197</f>
        <v/>
      </c>
      <c r="E204" s="168">
        <f ca="1">PrnDB!H197</f>
        <v>0</v>
      </c>
      <c r="F204" s="60"/>
    </row>
    <row r="205" spans="2:6" ht="16.5" customHeight="1" x14ac:dyDescent="0.3">
      <c r="B205" s="60"/>
      <c r="C205" s="60"/>
      <c r="D205" s="167" t="str">
        <f ca="1">PrnDB!O198</f>
        <v/>
      </c>
      <c r="E205" s="168">
        <f ca="1">PrnDB!H198</f>
        <v>0</v>
      </c>
      <c r="F205" s="60"/>
    </row>
    <row r="206" spans="2:6" ht="16.5" customHeight="1" x14ac:dyDescent="0.3">
      <c r="B206" s="60"/>
      <c r="C206" s="60"/>
      <c r="D206" s="167" t="str">
        <f ca="1">PrnDB!O199</f>
        <v/>
      </c>
      <c r="E206" s="168">
        <f ca="1">PrnDB!H199</f>
        <v>0</v>
      </c>
      <c r="F206" s="60"/>
    </row>
    <row r="207" spans="2:6" ht="16.5" customHeight="1" x14ac:dyDescent="0.3">
      <c r="B207" s="60"/>
      <c r="C207" s="60"/>
      <c r="D207" s="167" t="str">
        <f ca="1">PrnDB!O200</f>
        <v/>
      </c>
      <c r="E207" s="168">
        <f ca="1">PrnDB!H200</f>
        <v>0</v>
      </c>
      <c r="F207" s="60"/>
    </row>
    <row r="208" spans="2:6" ht="16.5" customHeight="1" x14ac:dyDescent="0.3">
      <c r="B208" s="60"/>
      <c r="C208" s="60"/>
      <c r="D208" s="167" t="str">
        <f ca="1">PrnDB!O201</f>
        <v/>
      </c>
      <c r="E208" s="168">
        <f ca="1">PrnDB!H201</f>
        <v>0</v>
      </c>
      <c r="F208" s="60"/>
    </row>
    <row r="209" spans="2:6" ht="16.5" customHeight="1" x14ac:dyDescent="0.3">
      <c r="B209" s="60"/>
      <c r="C209" s="60"/>
      <c r="D209" s="167" t="str">
        <f ca="1">PrnDB!O202</f>
        <v/>
      </c>
      <c r="E209" s="168">
        <f ca="1">PrnDB!H202</f>
        <v>0</v>
      </c>
      <c r="F209" s="60"/>
    </row>
    <row r="210" spans="2:6" ht="16.5" customHeight="1" x14ac:dyDescent="0.3">
      <c r="B210" s="60"/>
      <c r="C210" s="60"/>
      <c r="D210" s="167" t="str">
        <f ca="1">PrnDB!O203</f>
        <v/>
      </c>
      <c r="E210" s="168">
        <f ca="1">PrnDB!H203</f>
        <v>0</v>
      </c>
      <c r="F210" s="60"/>
    </row>
    <row r="211" spans="2:6" ht="16.5" customHeight="1" x14ac:dyDescent="0.3">
      <c r="B211" s="60"/>
      <c r="C211" s="60"/>
      <c r="D211" s="167" t="str">
        <f ca="1">PrnDB!O204</f>
        <v/>
      </c>
      <c r="E211" s="168">
        <f ca="1">PrnDB!H204</f>
        <v>0</v>
      </c>
      <c r="F211" s="60"/>
    </row>
    <row r="212" spans="2:6" ht="16.5" customHeight="1" x14ac:dyDescent="0.3">
      <c r="B212" s="60"/>
      <c r="C212" s="60"/>
      <c r="D212" s="167" t="str">
        <f ca="1">PrnDB!O205</f>
        <v/>
      </c>
      <c r="E212" s="168">
        <f ca="1">PrnDB!H205</f>
        <v>0</v>
      </c>
      <c r="F212" s="60"/>
    </row>
    <row r="213" spans="2:6" ht="16.5" customHeight="1" x14ac:dyDescent="0.3">
      <c r="B213" s="60"/>
      <c r="C213" s="60"/>
      <c r="D213" s="167" t="str">
        <f ca="1">PrnDB!O206</f>
        <v/>
      </c>
      <c r="E213" s="168">
        <f ca="1">PrnDB!H206</f>
        <v>0</v>
      </c>
      <c r="F213" s="60"/>
    </row>
    <row r="214" spans="2:6" ht="16.5" customHeight="1" x14ac:dyDescent="0.3">
      <c r="B214" s="60"/>
      <c r="C214" s="60"/>
      <c r="D214" s="167" t="str">
        <f ca="1">PrnDB!O207</f>
        <v/>
      </c>
      <c r="E214" s="168">
        <f ca="1">PrnDB!H207</f>
        <v>0</v>
      </c>
      <c r="F214" s="60"/>
    </row>
    <row r="215" spans="2:6" ht="16.5" customHeight="1" x14ac:dyDescent="0.3">
      <c r="B215" s="60"/>
      <c r="C215" s="60"/>
      <c r="D215" s="167" t="str">
        <f ca="1">PrnDB!O208</f>
        <v/>
      </c>
      <c r="E215" s="168">
        <f ca="1">PrnDB!H208</f>
        <v>0</v>
      </c>
      <c r="F215" s="60"/>
    </row>
    <row r="216" spans="2:6" ht="16.5" customHeight="1" x14ac:dyDescent="0.3">
      <c r="B216" s="60"/>
      <c r="C216" s="60"/>
      <c r="D216" s="167" t="str">
        <f ca="1">PrnDB!O209</f>
        <v/>
      </c>
      <c r="E216" s="168">
        <f ca="1">PrnDB!H209</f>
        <v>0</v>
      </c>
      <c r="F216" s="60"/>
    </row>
    <row r="217" spans="2:6" ht="16.5" customHeight="1" x14ac:dyDescent="0.3">
      <c r="B217" s="60"/>
      <c r="C217" s="60"/>
      <c r="D217" s="167" t="str">
        <f ca="1">PrnDB!O210</f>
        <v/>
      </c>
      <c r="E217" s="168">
        <f ca="1">PrnDB!H210</f>
        <v>0</v>
      </c>
      <c r="F217" s="60"/>
    </row>
    <row r="218" spans="2:6" ht="16.5" customHeight="1" x14ac:dyDescent="0.3">
      <c r="B218" s="60"/>
      <c r="C218" s="60"/>
      <c r="D218" s="167" t="str">
        <f ca="1">PrnDB!O211</f>
        <v/>
      </c>
      <c r="E218" s="168">
        <f ca="1">PrnDB!H211</f>
        <v>0</v>
      </c>
      <c r="F218" s="60"/>
    </row>
    <row r="219" spans="2:6" ht="16.5" customHeight="1" x14ac:dyDescent="0.3">
      <c r="B219" s="60"/>
      <c r="C219" s="60"/>
      <c r="D219" s="167" t="str">
        <f ca="1">PrnDB!O212</f>
        <v/>
      </c>
      <c r="E219" s="168">
        <f ca="1">PrnDB!H212</f>
        <v>0</v>
      </c>
      <c r="F219" s="60"/>
    </row>
    <row r="220" spans="2:6" ht="16.5" customHeight="1" x14ac:dyDescent="0.3">
      <c r="B220" s="60"/>
      <c r="C220" s="60"/>
      <c r="D220" s="167" t="str">
        <f ca="1">PrnDB!O213</f>
        <v/>
      </c>
      <c r="E220" s="168">
        <f ca="1">PrnDB!H213</f>
        <v>0</v>
      </c>
      <c r="F220" s="60"/>
    </row>
    <row r="221" spans="2:6" ht="16.5" customHeight="1" x14ac:dyDescent="0.3">
      <c r="B221" s="60"/>
      <c r="C221" s="60"/>
      <c r="D221" s="167" t="str">
        <f ca="1">PrnDB!O214</f>
        <v/>
      </c>
      <c r="E221" s="168">
        <f ca="1">PrnDB!H214</f>
        <v>0</v>
      </c>
      <c r="F221" s="60"/>
    </row>
    <row r="222" spans="2:6" ht="16.5" customHeight="1" x14ac:dyDescent="0.3">
      <c r="B222" s="60"/>
      <c r="C222" s="60"/>
      <c r="D222" s="167" t="str">
        <f ca="1">PrnDB!O215</f>
        <v/>
      </c>
      <c r="E222" s="168">
        <f ca="1">PrnDB!H215</f>
        <v>0</v>
      </c>
      <c r="F222" s="60"/>
    </row>
    <row r="223" spans="2:6" ht="16.5" customHeight="1" x14ac:dyDescent="0.3">
      <c r="B223" s="60"/>
      <c r="C223" s="60"/>
      <c r="D223" s="167" t="str">
        <f ca="1">PrnDB!O216</f>
        <v/>
      </c>
      <c r="E223" s="168">
        <f ca="1">PrnDB!H216</f>
        <v>0</v>
      </c>
      <c r="F223" s="60"/>
    </row>
    <row r="224" spans="2:6" ht="16.5" customHeight="1" x14ac:dyDescent="0.3">
      <c r="B224" s="60"/>
      <c r="C224" s="60"/>
      <c r="D224" s="167" t="str">
        <f ca="1">PrnDB!O217</f>
        <v/>
      </c>
      <c r="E224" s="168">
        <f ca="1">PrnDB!H217</f>
        <v>0</v>
      </c>
      <c r="F224" s="60"/>
    </row>
    <row r="225" spans="2:6" ht="16.5" customHeight="1" x14ac:dyDescent="0.3">
      <c r="B225" s="60"/>
      <c r="C225" s="60"/>
      <c r="D225" s="167" t="str">
        <f ca="1">PrnDB!O218</f>
        <v/>
      </c>
      <c r="E225" s="168">
        <f ca="1">PrnDB!H218</f>
        <v>0</v>
      </c>
      <c r="F225" s="60"/>
    </row>
    <row r="226" spans="2:6" ht="16.5" customHeight="1" x14ac:dyDescent="0.3">
      <c r="B226" s="60"/>
      <c r="C226" s="60"/>
      <c r="D226" s="167" t="str">
        <f ca="1">PrnDB!O219</f>
        <v/>
      </c>
      <c r="E226" s="168">
        <f ca="1">PrnDB!H219</f>
        <v>0</v>
      </c>
      <c r="F226" s="60"/>
    </row>
    <row r="227" spans="2:6" ht="16.5" customHeight="1" x14ac:dyDescent="0.3">
      <c r="B227" s="60"/>
      <c r="C227" s="60"/>
      <c r="D227" s="167" t="str">
        <f ca="1">PrnDB!O220</f>
        <v/>
      </c>
      <c r="E227" s="168">
        <f ca="1">PrnDB!H220</f>
        <v>0</v>
      </c>
      <c r="F227" s="60"/>
    </row>
    <row r="228" spans="2:6" ht="16.5" customHeight="1" x14ac:dyDescent="0.3">
      <c r="B228" s="60"/>
      <c r="C228" s="60"/>
      <c r="D228" s="167" t="str">
        <f ca="1">PrnDB!O221</f>
        <v/>
      </c>
      <c r="E228" s="168">
        <f ca="1">PrnDB!H221</f>
        <v>0</v>
      </c>
      <c r="F228" s="60"/>
    </row>
    <row r="229" spans="2:6" ht="16.5" customHeight="1" x14ac:dyDescent="0.3">
      <c r="B229" s="60"/>
      <c r="C229" s="60"/>
      <c r="D229" s="167" t="str">
        <f ca="1">PrnDB!O222</f>
        <v/>
      </c>
      <c r="E229" s="168">
        <f ca="1">PrnDB!H222</f>
        <v>0</v>
      </c>
      <c r="F229" s="60"/>
    </row>
    <row r="230" spans="2:6" ht="16.5" customHeight="1" x14ac:dyDescent="0.3">
      <c r="B230" s="60"/>
      <c r="C230" s="60"/>
      <c r="D230" s="167" t="str">
        <f ca="1">PrnDB!O223</f>
        <v/>
      </c>
      <c r="E230" s="168">
        <f ca="1">PrnDB!H223</f>
        <v>0</v>
      </c>
      <c r="F230" s="60"/>
    </row>
    <row r="231" spans="2:6" ht="16.5" customHeight="1" x14ac:dyDescent="0.3">
      <c r="B231" s="60"/>
      <c r="C231" s="60"/>
      <c r="D231" s="167" t="str">
        <f ca="1">PrnDB!O224</f>
        <v/>
      </c>
      <c r="E231" s="168">
        <f ca="1">PrnDB!H224</f>
        <v>0</v>
      </c>
      <c r="F231" s="60"/>
    </row>
    <row r="232" spans="2:6" ht="16.5" customHeight="1" x14ac:dyDescent="0.3">
      <c r="B232" s="60"/>
      <c r="C232" s="60"/>
      <c r="D232" s="167" t="str">
        <f ca="1">PrnDB!O225</f>
        <v/>
      </c>
      <c r="E232" s="168">
        <f ca="1">PrnDB!H225</f>
        <v>0</v>
      </c>
      <c r="F232" s="60"/>
    </row>
    <row r="233" spans="2:6" ht="16.5" customHeight="1" x14ac:dyDescent="0.3">
      <c r="B233" s="60"/>
      <c r="C233" s="60"/>
      <c r="D233" s="167" t="str">
        <f ca="1">PrnDB!O226</f>
        <v/>
      </c>
      <c r="E233" s="168">
        <f ca="1">PrnDB!H226</f>
        <v>0</v>
      </c>
      <c r="F233" s="60"/>
    </row>
    <row r="234" spans="2:6" ht="16.5" customHeight="1" x14ac:dyDescent="0.3">
      <c r="B234" s="60"/>
      <c r="C234" s="60"/>
      <c r="D234" s="167" t="str">
        <f ca="1">PrnDB!O227</f>
        <v/>
      </c>
      <c r="E234" s="168">
        <f ca="1">PrnDB!H227</f>
        <v>0</v>
      </c>
      <c r="F234" s="60"/>
    </row>
    <row r="235" spans="2:6" ht="16.5" customHeight="1" x14ac:dyDescent="0.3">
      <c r="B235" s="60"/>
      <c r="C235" s="60"/>
      <c r="D235" s="167" t="str">
        <f ca="1">PrnDB!O228</f>
        <v/>
      </c>
      <c r="E235" s="168">
        <f ca="1">PrnDB!H228</f>
        <v>0</v>
      </c>
      <c r="F235" s="60"/>
    </row>
    <row r="236" spans="2:6" ht="16.5" customHeight="1" x14ac:dyDescent="0.3">
      <c r="B236" s="60"/>
      <c r="C236" s="60"/>
      <c r="D236" s="167" t="str">
        <f ca="1">PrnDB!O229</f>
        <v/>
      </c>
      <c r="E236" s="168">
        <f ca="1">PrnDB!H229</f>
        <v>0</v>
      </c>
      <c r="F236" s="60"/>
    </row>
    <row r="237" spans="2:6" ht="16.5" customHeight="1" x14ac:dyDescent="0.3">
      <c r="B237" s="60"/>
      <c r="C237" s="60"/>
      <c r="D237" s="167" t="str">
        <f ca="1">PrnDB!O230</f>
        <v/>
      </c>
      <c r="E237" s="168">
        <f ca="1">PrnDB!H230</f>
        <v>0</v>
      </c>
      <c r="F237" s="60"/>
    </row>
    <row r="238" spans="2:6" ht="16.5" customHeight="1" x14ac:dyDescent="0.3">
      <c r="B238" s="60"/>
      <c r="C238" s="60"/>
      <c r="D238" s="167" t="str">
        <f ca="1">PrnDB!O231</f>
        <v/>
      </c>
      <c r="E238" s="168">
        <f ca="1">PrnDB!H231</f>
        <v>0</v>
      </c>
      <c r="F238" s="60"/>
    </row>
    <row r="239" spans="2:6" ht="16.5" customHeight="1" x14ac:dyDescent="0.3">
      <c r="B239" s="60"/>
      <c r="C239" s="60"/>
      <c r="D239" s="167" t="str">
        <f ca="1">PrnDB!O232</f>
        <v/>
      </c>
      <c r="E239" s="168">
        <f ca="1">PrnDB!H232</f>
        <v>0</v>
      </c>
      <c r="F239" s="60"/>
    </row>
    <row r="240" spans="2:6" ht="16.5" customHeight="1" x14ac:dyDescent="0.3">
      <c r="B240" s="60"/>
      <c r="C240" s="60"/>
      <c r="D240" s="167" t="str">
        <f ca="1">PrnDB!O233</f>
        <v/>
      </c>
      <c r="E240" s="168">
        <f ca="1">PrnDB!H233</f>
        <v>0</v>
      </c>
      <c r="F240" s="60"/>
    </row>
    <row r="241" spans="2:6" ht="16.5" customHeight="1" x14ac:dyDescent="0.3">
      <c r="B241" s="60"/>
      <c r="C241" s="60"/>
      <c r="D241" s="167" t="str">
        <f ca="1">PrnDB!O234</f>
        <v/>
      </c>
      <c r="E241" s="168">
        <f ca="1">PrnDB!H234</f>
        <v>0</v>
      </c>
      <c r="F241" s="60"/>
    </row>
    <row r="242" spans="2:6" ht="16.5" customHeight="1" x14ac:dyDescent="0.3">
      <c r="B242" s="60"/>
      <c r="C242" s="60"/>
      <c r="D242" s="167" t="str">
        <f ca="1">PrnDB!O235</f>
        <v/>
      </c>
      <c r="E242" s="168">
        <f ca="1">PrnDB!H235</f>
        <v>0</v>
      </c>
      <c r="F242" s="60"/>
    </row>
    <row r="243" spans="2:6" ht="16.5" customHeight="1" x14ac:dyDescent="0.3">
      <c r="B243" s="60"/>
      <c r="C243" s="60"/>
      <c r="D243" s="167" t="str">
        <f ca="1">PrnDB!O236</f>
        <v/>
      </c>
      <c r="E243" s="168">
        <f ca="1">PrnDB!H236</f>
        <v>0</v>
      </c>
      <c r="F243" s="60"/>
    </row>
    <row r="244" spans="2:6" ht="16.5" customHeight="1" x14ac:dyDescent="0.3">
      <c r="B244" s="60"/>
      <c r="C244" s="60"/>
      <c r="D244" s="167" t="str">
        <f ca="1">PrnDB!O237</f>
        <v/>
      </c>
      <c r="E244" s="168">
        <f ca="1">PrnDB!H237</f>
        <v>0</v>
      </c>
      <c r="F244" s="60"/>
    </row>
    <row r="245" spans="2:6" ht="16.5" customHeight="1" x14ac:dyDescent="0.3">
      <c r="B245" s="60"/>
      <c r="C245" s="60"/>
      <c r="D245" s="167" t="str">
        <f ca="1">PrnDB!O238</f>
        <v/>
      </c>
      <c r="E245" s="168">
        <f ca="1">PrnDB!H238</f>
        <v>0</v>
      </c>
      <c r="F245" s="60"/>
    </row>
    <row r="246" spans="2:6" ht="16.5" customHeight="1" x14ac:dyDescent="0.3">
      <c r="B246" s="60"/>
      <c r="C246" s="60"/>
      <c r="D246" s="167" t="str">
        <f ca="1">PrnDB!O239</f>
        <v/>
      </c>
      <c r="E246" s="168">
        <f ca="1">PrnDB!H239</f>
        <v>0</v>
      </c>
      <c r="F246" s="60"/>
    </row>
    <row r="247" spans="2:6" ht="16.5" customHeight="1" x14ac:dyDescent="0.3">
      <c r="B247" s="60"/>
      <c r="C247" s="60"/>
      <c r="D247" s="167" t="str">
        <f ca="1">PrnDB!O240</f>
        <v/>
      </c>
      <c r="E247" s="168">
        <f ca="1">PrnDB!H240</f>
        <v>0</v>
      </c>
      <c r="F247" s="60"/>
    </row>
    <row r="248" spans="2:6" ht="16.5" customHeight="1" x14ac:dyDescent="0.3">
      <c r="B248" s="60"/>
      <c r="C248" s="60"/>
      <c r="D248" s="167" t="str">
        <f ca="1">PrnDB!O241</f>
        <v/>
      </c>
      <c r="E248" s="168">
        <f ca="1">PrnDB!H241</f>
        <v>0</v>
      </c>
      <c r="F248" s="60"/>
    </row>
    <row r="249" spans="2:6" ht="16.5" customHeight="1" x14ac:dyDescent="0.3">
      <c r="B249" s="60"/>
      <c r="C249" s="60"/>
      <c r="D249" s="167" t="str">
        <f ca="1">PrnDB!O242</f>
        <v/>
      </c>
      <c r="E249" s="168">
        <f ca="1">PrnDB!H242</f>
        <v>0</v>
      </c>
      <c r="F249" s="60"/>
    </row>
    <row r="250" spans="2:6" ht="16.5" customHeight="1" x14ac:dyDescent="0.3">
      <c r="B250" s="60"/>
      <c r="C250" s="60"/>
      <c r="D250" s="167" t="str">
        <f ca="1">PrnDB!O243</f>
        <v/>
      </c>
      <c r="E250" s="168">
        <f ca="1">PrnDB!H243</f>
        <v>0</v>
      </c>
      <c r="F250" s="60"/>
    </row>
    <row r="251" spans="2:6" ht="16.5" customHeight="1" x14ac:dyDescent="0.3">
      <c r="B251" s="60"/>
      <c r="C251" s="60"/>
      <c r="D251" s="167" t="str">
        <f ca="1">PrnDB!O244</f>
        <v/>
      </c>
      <c r="E251" s="168">
        <f ca="1">PrnDB!H244</f>
        <v>0</v>
      </c>
      <c r="F251" s="60"/>
    </row>
    <row r="252" spans="2:6" ht="16.5" customHeight="1" x14ac:dyDescent="0.3">
      <c r="B252" s="60"/>
      <c r="C252" s="60"/>
      <c r="D252" s="167" t="str">
        <f ca="1">PrnDB!O245</f>
        <v/>
      </c>
      <c r="E252" s="168">
        <f ca="1">PrnDB!H245</f>
        <v>0</v>
      </c>
      <c r="F252" s="60"/>
    </row>
    <row r="253" spans="2:6" ht="16.5" customHeight="1" x14ac:dyDescent="0.3">
      <c r="B253" s="60"/>
      <c r="C253" s="60"/>
      <c r="D253" s="167" t="str">
        <f ca="1">PrnDB!O246</f>
        <v/>
      </c>
      <c r="E253" s="168">
        <f ca="1">PrnDB!H246</f>
        <v>0</v>
      </c>
      <c r="F253" s="60"/>
    </row>
    <row r="254" spans="2:6" ht="16.5" customHeight="1" x14ac:dyDescent="0.3">
      <c r="B254" s="60"/>
      <c r="C254" s="60"/>
      <c r="D254" s="167" t="str">
        <f ca="1">PrnDB!O247</f>
        <v/>
      </c>
      <c r="E254" s="168">
        <f ca="1">PrnDB!H247</f>
        <v>0</v>
      </c>
      <c r="F254" s="60"/>
    </row>
    <row r="255" spans="2:6" ht="16.5" customHeight="1" x14ac:dyDescent="0.3">
      <c r="B255" s="60"/>
      <c r="C255" s="60"/>
      <c r="D255" s="167" t="str">
        <f ca="1">PrnDB!O248</f>
        <v/>
      </c>
      <c r="E255" s="168">
        <f ca="1">PrnDB!H248</f>
        <v>0</v>
      </c>
      <c r="F255" s="60"/>
    </row>
    <row r="256" spans="2:6" ht="16.5" customHeight="1" x14ac:dyDescent="0.3">
      <c r="B256" s="60"/>
      <c r="C256" s="60"/>
      <c r="D256" s="167" t="str">
        <f ca="1">PrnDB!O249</f>
        <v/>
      </c>
      <c r="E256" s="168">
        <f ca="1">PrnDB!H249</f>
        <v>0</v>
      </c>
      <c r="F256" s="60"/>
    </row>
    <row r="257" spans="2:6" ht="16.5" customHeight="1" x14ac:dyDescent="0.3">
      <c r="B257" s="60"/>
      <c r="C257" s="60"/>
      <c r="D257" s="167" t="str">
        <f ca="1">PrnDB!O250</f>
        <v/>
      </c>
      <c r="E257" s="168">
        <f ca="1">PrnDB!H250</f>
        <v>0</v>
      </c>
      <c r="F257" s="60"/>
    </row>
    <row r="258" spans="2:6" ht="16.5" customHeight="1" x14ac:dyDescent="0.3">
      <c r="B258" s="60"/>
      <c r="C258" s="60"/>
      <c r="D258" s="167" t="str">
        <f ca="1">PrnDB!O251</f>
        <v/>
      </c>
      <c r="E258" s="168">
        <f ca="1">PrnDB!H251</f>
        <v>0</v>
      </c>
      <c r="F258" s="60"/>
    </row>
    <row r="259" spans="2:6" ht="16.5" customHeight="1" x14ac:dyDescent="0.3">
      <c r="B259" s="60"/>
      <c r="C259" s="60"/>
      <c r="D259" s="167" t="str">
        <f ca="1">PrnDB!O252</f>
        <v/>
      </c>
      <c r="E259" s="168">
        <f ca="1">PrnDB!H252</f>
        <v>0</v>
      </c>
      <c r="F259" s="60"/>
    </row>
    <row r="260" spans="2:6" ht="16.5" customHeight="1" x14ac:dyDescent="0.3">
      <c r="B260" s="60"/>
      <c r="C260" s="60"/>
      <c r="D260" s="167" t="str">
        <f ca="1">PrnDB!O253</f>
        <v/>
      </c>
      <c r="E260" s="168">
        <f ca="1">PrnDB!H253</f>
        <v>0</v>
      </c>
      <c r="F260" s="60"/>
    </row>
    <row r="261" spans="2:6" ht="16.5" customHeight="1" x14ac:dyDescent="0.3">
      <c r="B261" s="60"/>
      <c r="C261" s="60"/>
      <c r="D261" s="167" t="str">
        <f ca="1">PrnDB!O254</f>
        <v/>
      </c>
      <c r="E261" s="168">
        <f ca="1">PrnDB!H254</f>
        <v>0</v>
      </c>
      <c r="F261" s="60"/>
    </row>
    <row r="262" spans="2:6" ht="16.5" customHeight="1" x14ac:dyDescent="0.3">
      <c r="B262" s="60"/>
      <c r="C262" s="60"/>
      <c r="D262" s="167" t="str">
        <f ca="1">PrnDB!O255</f>
        <v/>
      </c>
      <c r="E262" s="168">
        <f ca="1">PrnDB!H255</f>
        <v>0</v>
      </c>
      <c r="F262" s="60"/>
    </row>
    <row r="263" spans="2:6" ht="16.5" customHeight="1" x14ac:dyDescent="0.3">
      <c r="B263" s="60"/>
      <c r="C263" s="60"/>
      <c r="D263" s="167" t="str">
        <f ca="1">PrnDB!O256</f>
        <v/>
      </c>
      <c r="E263" s="168">
        <f ca="1">PrnDB!H256</f>
        <v>0</v>
      </c>
      <c r="F263" s="60"/>
    </row>
    <row r="264" spans="2:6" ht="16.5" customHeight="1" x14ac:dyDescent="0.3">
      <c r="B264" s="60"/>
      <c r="C264" s="60"/>
      <c r="D264" s="167" t="str">
        <f ca="1">PrnDB!O257</f>
        <v/>
      </c>
      <c r="E264" s="168">
        <f ca="1">PrnDB!H257</f>
        <v>0</v>
      </c>
      <c r="F264" s="60"/>
    </row>
    <row r="265" spans="2:6" ht="16.5" customHeight="1" x14ac:dyDescent="0.3">
      <c r="B265" s="60"/>
      <c r="C265" s="60"/>
      <c r="D265" s="167" t="str">
        <f ca="1">PrnDB!O258</f>
        <v/>
      </c>
      <c r="E265" s="168">
        <f ca="1">PrnDB!H258</f>
        <v>0</v>
      </c>
      <c r="F265" s="60"/>
    </row>
    <row r="266" spans="2:6" ht="16.5" customHeight="1" x14ac:dyDescent="0.3">
      <c r="B266" s="60"/>
      <c r="C266" s="60"/>
      <c r="D266" s="167" t="str">
        <f ca="1">PrnDB!O259</f>
        <v/>
      </c>
      <c r="E266" s="168">
        <f ca="1">PrnDB!H259</f>
        <v>0</v>
      </c>
      <c r="F266" s="60"/>
    </row>
    <row r="267" spans="2:6" ht="16.5" customHeight="1" x14ac:dyDescent="0.3">
      <c r="B267" s="60"/>
      <c r="C267" s="60"/>
      <c r="D267" s="167" t="str">
        <f ca="1">PrnDB!O260</f>
        <v/>
      </c>
      <c r="E267" s="168">
        <f ca="1">PrnDB!H260</f>
        <v>0</v>
      </c>
      <c r="F267" s="60"/>
    </row>
    <row r="268" spans="2:6" ht="16.5" customHeight="1" x14ac:dyDescent="0.3">
      <c r="B268" s="60"/>
      <c r="C268" s="60"/>
      <c r="D268" s="167" t="str">
        <f ca="1">PrnDB!O261</f>
        <v/>
      </c>
      <c r="E268" s="168">
        <f ca="1">PrnDB!H261</f>
        <v>0</v>
      </c>
      <c r="F268" s="60"/>
    </row>
    <row r="269" spans="2:6" ht="16.5" customHeight="1" x14ac:dyDescent="0.3">
      <c r="B269" s="60"/>
      <c r="C269" s="60"/>
      <c r="D269" s="167" t="str">
        <f ca="1">PrnDB!O262</f>
        <v/>
      </c>
      <c r="E269" s="168">
        <f ca="1">PrnDB!H262</f>
        <v>0</v>
      </c>
      <c r="F269" s="60"/>
    </row>
    <row r="270" spans="2:6" ht="16.5" customHeight="1" x14ac:dyDescent="0.3">
      <c r="B270" s="60"/>
      <c r="C270" s="60"/>
      <c r="D270" s="167" t="str">
        <f ca="1">PrnDB!O263</f>
        <v/>
      </c>
      <c r="E270" s="168">
        <f ca="1">PrnDB!H263</f>
        <v>0</v>
      </c>
      <c r="F270" s="60"/>
    </row>
    <row r="271" spans="2:6" ht="16.5" customHeight="1" x14ac:dyDescent="0.3">
      <c r="B271" s="60"/>
      <c r="C271" s="60"/>
      <c r="D271" s="167" t="str">
        <f ca="1">PrnDB!O264</f>
        <v/>
      </c>
      <c r="E271" s="168">
        <f ca="1">PrnDB!H264</f>
        <v>0</v>
      </c>
      <c r="F271" s="60"/>
    </row>
    <row r="272" spans="2:6" ht="16.5" customHeight="1" x14ac:dyDescent="0.3">
      <c r="B272" s="60"/>
      <c r="C272" s="60"/>
      <c r="D272" s="167" t="str">
        <f ca="1">PrnDB!O265</f>
        <v/>
      </c>
      <c r="E272" s="168">
        <f ca="1">PrnDB!H265</f>
        <v>0</v>
      </c>
      <c r="F272" s="60"/>
    </row>
    <row r="273" spans="2:6" ht="16.5" customHeight="1" x14ac:dyDescent="0.3">
      <c r="B273" s="60"/>
      <c r="C273" s="60"/>
      <c r="D273" s="167" t="str">
        <f ca="1">PrnDB!O266</f>
        <v/>
      </c>
      <c r="E273" s="168">
        <f ca="1">PrnDB!H266</f>
        <v>0</v>
      </c>
      <c r="F273" s="60"/>
    </row>
    <row r="274" spans="2:6" ht="16.5" customHeight="1" x14ac:dyDescent="0.3">
      <c r="B274" s="60"/>
      <c r="C274" s="60"/>
      <c r="D274" s="167" t="str">
        <f ca="1">PrnDB!O267</f>
        <v/>
      </c>
      <c r="E274" s="168">
        <f ca="1">PrnDB!H267</f>
        <v>0</v>
      </c>
      <c r="F274" s="60"/>
    </row>
    <row r="275" spans="2:6" ht="16.5" customHeight="1" x14ac:dyDescent="0.3">
      <c r="B275" s="60"/>
      <c r="C275" s="60"/>
      <c r="D275" s="167" t="str">
        <f ca="1">PrnDB!O268</f>
        <v/>
      </c>
      <c r="E275" s="168">
        <f ca="1">PrnDB!H268</f>
        <v>0</v>
      </c>
      <c r="F275" s="60"/>
    </row>
    <row r="276" spans="2:6" ht="16.5" customHeight="1" x14ac:dyDescent="0.3">
      <c r="B276" s="60"/>
      <c r="C276" s="60"/>
      <c r="D276" s="167" t="str">
        <f ca="1">PrnDB!O269</f>
        <v/>
      </c>
      <c r="E276" s="168">
        <f ca="1">PrnDB!H269</f>
        <v>0</v>
      </c>
      <c r="F276" s="60"/>
    </row>
    <row r="277" spans="2:6" ht="16.5" customHeight="1" x14ac:dyDescent="0.3">
      <c r="B277" s="60"/>
      <c r="C277" s="60"/>
      <c r="D277" s="167" t="str">
        <f ca="1">PrnDB!O270</f>
        <v/>
      </c>
      <c r="E277" s="168">
        <f ca="1">PrnDB!H270</f>
        <v>0</v>
      </c>
      <c r="F277" s="60"/>
    </row>
    <row r="278" spans="2:6" ht="16.5" customHeight="1" x14ac:dyDescent="0.3">
      <c r="B278" s="60"/>
      <c r="C278" s="60"/>
      <c r="D278" s="167" t="str">
        <f ca="1">PrnDB!O271</f>
        <v/>
      </c>
      <c r="E278" s="168">
        <f ca="1">PrnDB!H271</f>
        <v>0</v>
      </c>
      <c r="F278" s="60"/>
    </row>
    <row r="279" spans="2:6" ht="16.5" customHeight="1" x14ac:dyDescent="0.3">
      <c r="B279" s="60"/>
      <c r="C279" s="60"/>
      <c r="D279" s="167" t="str">
        <f ca="1">PrnDB!O272</f>
        <v/>
      </c>
      <c r="E279" s="168">
        <f ca="1">PrnDB!H272</f>
        <v>0</v>
      </c>
      <c r="F279" s="60"/>
    </row>
    <row r="280" spans="2:6" ht="16.5" customHeight="1" x14ac:dyDescent="0.3">
      <c r="B280" s="60"/>
      <c r="C280" s="60"/>
      <c r="D280" s="167" t="str">
        <f ca="1">PrnDB!O273</f>
        <v/>
      </c>
      <c r="E280" s="168">
        <f ca="1">PrnDB!H273</f>
        <v>0</v>
      </c>
      <c r="F280" s="60"/>
    </row>
    <row r="281" spans="2:6" ht="16.5" customHeight="1" x14ac:dyDescent="0.3">
      <c r="B281" s="60"/>
      <c r="C281" s="60"/>
      <c r="D281" s="167" t="str">
        <f ca="1">PrnDB!O274</f>
        <v/>
      </c>
      <c r="E281" s="168">
        <f ca="1">PrnDB!H274</f>
        <v>0</v>
      </c>
      <c r="F281" s="60"/>
    </row>
    <row r="282" spans="2:6" ht="16.5" customHeight="1" x14ac:dyDescent="0.3">
      <c r="B282" s="60"/>
      <c r="C282" s="60"/>
      <c r="D282" s="167" t="str">
        <f ca="1">PrnDB!O275</f>
        <v/>
      </c>
      <c r="E282" s="168">
        <f ca="1">PrnDB!H275</f>
        <v>0</v>
      </c>
      <c r="F282" s="60"/>
    </row>
    <row r="283" spans="2:6" ht="16.5" customHeight="1" x14ac:dyDescent="0.3">
      <c r="B283" s="60"/>
      <c r="C283" s="60"/>
      <c r="D283" s="167" t="str">
        <f ca="1">PrnDB!O276</f>
        <v/>
      </c>
      <c r="E283" s="168">
        <f ca="1">PrnDB!H276</f>
        <v>0</v>
      </c>
      <c r="F283" s="60"/>
    </row>
    <row r="284" spans="2:6" ht="16.5" customHeight="1" x14ac:dyDescent="0.3">
      <c r="B284" s="60"/>
      <c r="C284" s="60"/>
      <c r="D284" s="167" t="str">
        <f ca="1">PrnDB!O277</f>
        <v/>
      </c>
      <c r="E284" s="168">
        <f ca="1">PrnDB!H277</f>
        <v>0</v>
      </c>
      <c r="F284" s="60"/>
    </row>
    <row r="285" spans="2:6" ht="16.5" customHeight="1" x14ac:dyDescent="0.3">
      <c r="B285" s="60"/>
      <c r="C285" s="60"/>
      <c r="D285" s="167" t="str">
        <f ca="1">PrnDB!O278</f>
        <v/>
      </c>
      <c r="E285" s="168">
        <f ca="1">PrnDB!H278</f>
        <v>0</v>
      </c>
      <c r="F285" s="60"/>
    </row>
    <row r="286" spans="2:6" ht="16.5" customHeight="1" x14ac:dyDescent="0.3">
      <c r="B286" s="60"/>
      <c r="C286" s="60"/>
      <c r="D286" s="167" t="str">
        <f ca="1">PrnDB!O279</f>
        <v/>
      </c>
      <c r="E286" s="168">
        <f ca="1">PrnDB!H279</f>
        <v>0</v>
      </c>
      <c r="F286" s="60"/>
    </row>
    <row r="287" spans="2:6" ht="16.5" customHeight="1" x14ac:dyDescent="0.3">
      <c r="B287" s="60"/>
      <c r="C287" s="60"/>
      <c r="D287" s="167" t="str">
        <f ca="1">PrnDB!O280</f>
        <v/>
      </c>
      <c r="E287" s="168">
        <f ca="1">PrnDB!H280</f>
        <v>0</v>
      </c>
      <c r="F287" s="60"/>
    </row>
    <row r="288" spans="2:6" ht="16.5" customHeight="1" x14ac:dyDescent="0.3">
      <c r="B288" s="60"/>
      <c r="C288" s="60"/>
      <c r="D288" s="167" t="str">
        <f ca="1">PrnDB!O281</f>
        <v/>
      </c>
      <c r="E288" s="168">
        <f ca="1">PrnDB!H281</f>
        <v>0</v>
      </c>
      <c r="F288" s="60"/>
    </row>
    <row r="289" spans="2:6" ht="16.5" customHeight="1" x14ac:dyDescent="0.3">
      <c r="B289" s="60"/>
      <c r="C289" s="60"/>
      <c r="D289" s="167" t="str">
        <f ca="1">PrnDB!O282</f>
        <v/>
      </c>
      <c r="E289" s="168">
        <f ca="1">PrnDB!H282</f>
        <v>0</v>
      </c>
      <c r="F289" s="60"/>
    </row>
    <row r="290" spans="2:6" ht="16.5" customHeight="1" x14ac:dyDescent="0.3">
      <c r="B290" s="60"/>
      <c r="C290" s="60"/>
      <c r="D290" s="167" t="str">
        <f ca="1">PrnDB!O283</f>
        <v/>
      </c>
      <c r="E290" s="168">
        <f ca="1">PrnDB!H283</f>
        <v>0</v>
      </c>
      <c r="F290" s="60"/>
    </row>
    <row r="291" spans="2:6" ht="16.5" customHeight="1" x14ac:dyDescent="0.3">
      <c r="B291" s="60"/>
      <c r="C291" s="60"/>
      <c r="D291" s="167" t="str">
        <f ca="1">PrnDB!O284</f>
        <v/>
      </c>
      <c r="E291" s="168">
        <f ca="1">PrnDB!H284</f>
        <v>0</v>
      </c>
      <c r="F291" s="60"/>
    </row>
    <row r="292" spans="2:6" ht="16.5" customHeight="1" x14ac:dyDescent="0.3">
      <c r="B292" s="60"/>
      <c r="C292" s="60"/>
      <c r="D292" s="167" t="str">
        <f ca="1">PrnDB!O285</f>
        <v/>
      </c>
      <c r="E292" s="168">
        <f ca="1">PrnDB!H285</f>
        <v>0</v>
      </c>
      <c r="F292" s="60"/>
    </row>
    <row r="293" spans="2:6" ht="16.5" customHeight="1" x14ac:dyDescent="0.3">
      <c r="B293" s="60"/>
      <c r="C293" s="60"/>
      <c r="D293" s="167" t="str">
        <f ca="1">PrnDB!O286</f>
        <v/>
      </c>
      <c r="E293" s="168">
        <f ca="1">PrnDB!H286</f>
        <v>0</v>
      </c>
      <c r="F293" s="60"/>
    </row>
    <row r="294" spans="2:6" ht="16.5" customHeight="1" x14ac:dyDescent="0.3">
      <c r="B294" s="60"/>
      <c r="C294" s="60"/>
      <c r="D294" s="167" t="str">
        <f ca="1">PrnDB!O287</f>
        <v/>
      </c>
      <c r="E294" s="168">
        <f ca="1">PrnDB!H287</f>
        <v>0</v>
      </c>
      <c r="F294" s="60"/>
    </row>
    <row r="295" spans="2:6" ht="16.5" customHeight="1" x14ac:dyDescent="0.3">
      <c r="B295" s="60"/>
      <c r="C295" s="60"/>
      <c r="D295" s="167" t="str">
        <f ca="1">PrnDB!O288</f>
        <v/>
      </c>
      <c r="E295" s="168">
        <f ca="1">PrnDB!H288</f>
        <v>0</v>
      </c>
      <c r="F295" s="60"/>
    </row>
    <row r="296" spans="2:6" ht="16.5" customHeight="1" x14ac:dyDescent="0.3">
      <c r="B296" s="60"/>
      <c r="C296" s="60"/>
      <c r="D296" s="167" t="str">
        <f ca="1">PrnDB!O289</f>
        <v/>
      </c>
      <c r="E296" s="168">
        <f ca="1">PrnDB!H289</f>
        <v>0</v>
      </c>
      <c r="F296" s="60"/>
    </row>
    <row r="297" spans="2:6" ht="16.5" customHeight="1" x14ac:dyDescent="0.3">
      <c r="B297" s="60"/>
      <c r="C297" s="60"/>
      <c r="D297" s="167" t="str">
        <f ca="1">PrnDB!O290</f>
        <v/>
      </c>
      <c r="E297" s="168">
        <f ca="1">PrnDB!H290</f>
        <v>0</v>
      </c>
      <c r="F297" s="60"/>
    </row>
    <row r="298" spans="2:6" ht="16.5" customHeight="1" x14ac:dyDescent="0.3">
      <c r="B298" s="60"/>
      <c r="C298" s="60"/>
      <c r="D298" s="167" t="str">
        <f ca="1">PrnDB!O291</f>
        <v/>
      </c>
      <c r="E298" s="168">
        <f ca="1">PrnDB!H291</f>
        <v>0</v>
      </c>
      <c r="F298" s="60"/>
    </row>
    <row r="299" spans="2:6" ht="16.5" customHeight="1" x14ac:dyDescent="0.3">
      <c r="B299" s="60"/>
      <c r="C299" s="60"/>
      <c r="D299" s="167" t="str">
        <f ca="1">PrnDB!O292</f>
        <v/>
      </c>
      <c r="E299" s="168">
        <f ca="1">PrnDB!H292</f>
        <v>0</v>
      </c>
      <c r="F299" s="60"/>
    </row>
    <row r="300" spans="2:6" ht="16.5" customHeight="1" x14ac:dyDescent="0.3">
      <c r="B300" s="60"/>
      <c r="C300" s="60"/>
      <c r="D300" s="167" t="str">
        <f ca="1">PrnDB!O293</f>
        <v/>
      </c>
      <c r="E300" s="168">
        <f ca="1">PrnDB!H293</f>
        <v>0</v>
      </c>
      <c r="F300" s="60"/>
    </row>
    <row r="301" spans="2:6" ht="16.5" customHeight="1" x14ac:dyDescent="0.3">
      <c r="B301" s="60"/>
      <c r="C301" s="60"/>
      <c r="D301" s="167" t="str">
        <f ca="1">PrnDB!O294</f>
        <v/>
      </c>
      <c r="E301" s="168">
        <f ca="1">PrnDB!H294</f>
        <v>0</v>
      </c>
      <c r="F301" s="60"/>
    </row>
    <row r="302" spans="2:6" ht="16.5" customHeight="1" x14ac:dyDescent="0.3">
      <c r="B302" s="60"/>
      <c r="C302" s="60"/>
      <c r="D302" s="167" t="str">
        <f ca="1">PrnDB!O295</f>
        <v/>
      </c>
      <c r="E302" s="168">
        <f ca="1">PrnDB!H295</f>
        <v>0</v>
      </c>
      <c r="F302" s="60"/>
    </row>
    <row r="303" spans="2:6" ht="16.5" customHeight="1" x14ac:dyDescent="0.3">
      <c r="B303" s="60"/>
      <c r="C303" s="60"/>
      <c r="D303" s="167" t="str">
        <f ca="1">PrnDB!O296</f>
        <v/>
      </c>
      <c r="E303" s="168">
        <f ca="1">PrnDB!H296</f>
        <v>0</v>
      </c>
      <c r="F303" s="60"/>
    </row>
    <row r="304" spans="2:6" ht="16.5" customHeight="1" x14ac:dyDescent="0.3">
      <c r="B304" s="60"/>
      <c r="C304" s="60"/>
      <c r="D304" s="167" t="str">
        <f ca="1">PrnDB!O297</f>
        <v/>
      </c>
      <c r="E304" s="168">
        <f ca="1">PrnDB!H297</f>
        <v>0</v>
      </c>
      <c r="F304" s="60"/>
    </row>
    <row r="305" spans="2:6" ht="16.5" customHeight="1" x14ac:dyDescent="0.3">
      <c r="B305" s="60"/>
      <c r="C305" s="60"/>
      <c r="D305" s="167" t="str">
        <f ca="1">PrnDB!O298</f>
        <v/>
      </c>
      <c r="E305" s="168">
        <f ca="1">PrnDB!H298</f>
        <v>0</v>
      </c>
      <c r="F305" s="60"/>
    </row>
    <row r="306" spans="2:6" ht="16.5" customHeight="1" x14ac:dyDescent="0.3">
      <c r="B306" s="60"/>
      <c r="C306" s="60"/>
      <c r="D306" s="167" t="str">
        <f ca="1">PrnDB!O299</f>
        <v/>
      </c>
      <c r="E306" s="168">
        <f ca="1">PrnDB!H299</f>
        <v>0</v>
      </c>
      <c r="F306" s="60"/>
    </row>
    <row r="307" spans="2:6" ht="16.5" customHeight="1" x14ac:dyDescent="0.3">
      <c r="B307" s="60"/>
      <c r="C307" s="60"/>
      <c r="D307" s="167" t="str">
        <f ca="1">PrnDB!O300</f>
        <v/>
      </c>
      <c r="E307" s="168">
        <f ca="1">PrnDB!H300</f>
        <v>0</v>
      </c>
      <c r="F307" s="60"/>
    </row>
    <row r="308" spans="2:6" ht="16.5" customHeight="1" x14ac:dyDescent="0.3">
      <c r="B308" s="60"/>
      <c r="C308" s="60"/>
      <c r="D308" s="167" t="str">
        <f ca="1">PrnDB!O301</f>
        <v/>
      </c>
      <c r="E308" s="168">
        <f ca="1">PrnDB!H301</f>
        <v>0</v>
      </c>
      <c r="F308" s="60"/>
    </row>
    <row r="309" spans="2:6" ht="16.5" customHeight="1" x14ac:dyDescent="0.3">
      <c r="B309" s="60"/>
      <c r="C309" s="60"/>
      <c r="D309" s="167" t="str">
        <f ca="1">PrnDB!O302</f>
        <v/>
      </c>
      <c r="E309" s="168">
        <f ca="1">PrnDB!H302</f>
        <v>0</v>
      </c>
      <c r="F309" s="60"/>
    </row>
    <row r="310" spans="2:6" ht="16.5" customHeight="1" x14ac:dyDescent="0.3">
      <c r="B310" s="60"/>
      <c r="C310" s="60"/>
      <c r="D310" s="167" t="str">
        <f ca="1">PrnDB!O303</f>
        <v/>
      </c>
      <c r="E310" s="168">
        <f ca="1">PrnDB!H303</f>
        <v>0</v>
      </c>
      <c r="F310" s="60"/>
    </row>
    <row r="311" spans="2:6" ht="16.5" customHeight="1" x14ac:dyDescent="0.3">
      <c r="B311" s="60"/>
      <c r="C311" s="60"/>
      <c r="D311" s="167" t="str">
        <f ca="1">PrnDB!O304</f>
        <v/>
      </c>
      <c r="E311" s="168">
        <f ca="1">PrnDB!H304</f>
        <v>0</v>
      </c>
      <c r="F311" s="60"/>
    </row>
    <row r="312" spans="2:6" ht="16.5" customHeight="1" x14ac:dyDescent="0.3">
      <c r="B312" s="60"/>
      <c r="C312" s="60"/>
      <c r="D312" s="167" t="str">
        <f ca="1">PrnDB!O305</f>
        <v/>
      </c>
      <c r="E312" s="168">
        <f ca="1">PrnDB!H305</f>
        <v>0</v>
      </c>
      <c r="F312" s="60"/>
    </row>
    <row r="313" spans="2:6" ht="16.5" customHeight="1" x14ac:dyDescent="0.3">
      <c r="B313" s="60"/>
      <c r="C313" s="60"/>
      <c r="D313" s="167" t="str">
        <f ca="1">PrnDB!O306</f>
        <v/>
      </c>
      <c r="E313" s="168">
        <f ca="1">PrnDB!H306</f>
        <v>0</v>
      </c>
      <c r="F313" s="60"/>
    </row>
    <row r="314" spans="2:6" ht="16.5" customHeight="1" x14ac:dyDescent="0.3">
      <c r="B314" s="60"/>
      <c r="C314" s="60"/>
      <c r="D314" s="167" t="str">
        <f ca="1">PrnDB!O307</f>
        <v/>
      </c>
      <c r="E314" s="168">
        <f ca="1">PrnDB!H307</f>
        <v>0</v>
      </c>
      <c r="F314" s="60"/>
    </row>
    <row r="315" spans="2:6" ht="16.5" customHeight="1" x14ac:dyDescent="0.3">
      <c r="B315" s="60"/>
      <c r="C315" s="60"/>
      <c r="D315" s="167" t="str">
        <f ca="1">PrnDB!O308</f>
        <v/>
      </c>
      <c r="E315" s="168">
        <f ca="1">PrnDB!H308</f>
        <v>0</v>
      </c>
      <c r="F315" s="60"/>
    </row>
    <row r="316" spans="2:6" ht="16.5" customHeight="1" x14ac:dyDescent="0.3">
      <c r="B316" s="60"/>
      <c r="C316" s="60"/>
      <c r="D316" s="167" t="str">
        <f ca="1">PrnDB!O309</f>
        <v/>
      </c>
      <c r="E316" s="168">
        <f ca="1">PrnDB!H309</f>
        <v>0</v>
      </c>
      <c r="F316" s="60"/>
    </row>
    <row r="317" spans="2:6" ht="16.5" customHeight="1" x14ac:dyDescent="0.3">
      <c r="B317" s="60"/>
      <c r="C317" s="60"/>
      <c r="D317" s="167" t="str">
        <f ca="1">PrnDB!O310</f>
        <v/>
      </c>
      <c r="E317" s="168">
        <f ca="1">PrnDB!H310</f>
        <v>0</v>
      </c>
      <c r="F317" s="60"/>
    </row>
    <row r="318" spans="2:6" ht="16.5" customHeight="1" x14ac:dyDescent="0.3">
      <c r="B318" s="60"/>
      <c r="C318" s="60"/>
      <c r="D318" s="167" t="str">
        <f ca="1">PrnDB!O311</f>
        <v/>
      </c>
      <c r="E318" s="168">
        <f ca="1">PrnDB!H311</f>
        <v>0</v>
      </c>
      <c r="F318" s="60"/>
    </row>
    <row r="319" spans="2:6" ht="16.5" customHeight="1" x14ac:dyDescent="0.3">
      <c r="B319" s="60"/>
      <c r="C319" s="60"/>
      <c r="D319" s="167" t="str">
        <f ca="1">PrnDB!O312</f>
        <v/>
      </c>
      <c r="E319" s="168">
        <f ca="1">PrnDB!H312</f>
        <v>0</v>
      </c>
      <c r="F319" s="60"/>
    </row>
    <row r="320" spans="2:6" ht="16.5" customHeight="1" x14ac:dyDescent="0.3">
      <c r="B320" s="60"/>
      <c r="C320" s="60"/>
      <c r="D320" s="167" t="str">
        <f ca="1">PrnDB!O313</f>
        <v/>
      </c>
      <c r="E320" s="168">
        <f ca="1">PrnDB!H313</f>
        <v>0</v>
      </c>
      <c r="F320" s="60"/>
    </row>
    <row r="321" spans="2:6" ht="16.5" customHeight="1" x14ac:dyDescent="0.3">
      <c r="B321" s="60"/>
      <c r="C321" s="60"/>
      <c r="D321" s="167" t="str">
        <f ca="1">PrnDB!O314</f>
        <v/>
      </c>
      <c r="E321" s="168">
        <f ca="1">PrnDB!H314</f>
        <v>0</v>
      </c>
      <c r="F321" s="60"/>
    </row>
    <row r="322" spans="2:6" ht="16.5" customHeight="1" x14ac:dyDescent="0.3">
      <c r="B322" s="60"/>
      <c r="C322" s="60"/>
      <c r="D322" s="167" t="str">
        <f ca="1">PrnDB!O315</f>
        <v/>
      </c>
      <c r="E322" s="168">
        <f ca="1">PrnDB!H315</f>
        <v>0</v>
      </c>
      <c r="F322" s="60"/>
    </row>
    <row r="323" spans="2:6" ht="16.5" customHeight="1" x14ac:dyDescent="0.3">
      <c r="B323" s="60"/>
      <c r="C323" s="60"/>
      <c r="D323" s="167" t="str">
        <f ca="1">PrnDB!O316</f>
        <v/>
      </c>
      <c r="E323" s="168">
        <f ca="1">PrnDB!H316</f>
        <v>0</v>
      </c>
      <c r="F323" s="60"/>
    </row>
    <row r="324" spans="2:6" ht="16.5" customHeight="1" x14ac:dyDescent="0.3">
      <c r="B324" s="60"/>
      <c r="C324" s="60"/>
      <c r="D324" s="167" t="str">
        <f ca="1">PrnDB!O317</f>
        <v/>
      </c>
      <c r="E324" s="168">
        <f ca="1">PrnDB!H317</f>
        <v>0</v>
      </c>
      <c r="F324" s="60"/>
    </row>
    <row r="325" spans="2:6" ht="16.5" customHeight="1" x14ac:dyDescent="0.3">
      <c r="B325" s="60"/>
      <c r="C325" s="60"/>
      <c r="D325" s="167" t="str">
        <f ca="1">PrnDB!O318</f>
        <v/>
      </c>
      <c r="E325" s="168">
        <f ca="1">PrnDB!H318</f>
        <v>0</v>
      </c>
      <c r="F325" s="60"/>
    </row>
    <row r="326" spans="2:6" ht="16.5" customHeight="1" x14ac:dyDescent="0.3">
      <c r="B326" s="60"/>
      <c r="C326" s="60"/>
      <c r="D326" s="167" t="str">
        <f ca="1">PrnDB!O319</f>
        <v/>
      </c>
      <c r="E326" s="168">
        <f ca="1">PrnDB!H319</f>
        <v>0</v>
      </c>
      <c r="F326" s="60"/>
    </row>
    <row r="327" spans="2:6" ht="16.5" customHeight="1" x14ac:dyDescent="0.3">
      <c r="B327" s="60"/>
      <c r="C327" s="60"/>
      <c r="D327" s="167" t="str">
        <f ca="1">PrnDB!O320</f>
        <v/>
      </c>
      <c r="E327" s="168">
        <f ca="1">PrnDB!H320</f>
        <v>0</v>
      </c>
      <c r="F327" s="60"/>
    </row>
    <row r="328" spans="2:6" ht="16.5" customHeight="1" x14ac:dyDescent="0.3">
      <c r="B328" s="60"/>
      <c r="C328" s="60"/>
      <c r="D328" s="167" t="str">
        <f ca="1">PrnDB!O321</f>
        <v/>
      </c>
      <c r="E328" s="168">
        <f ca="1">PrnDB!H321</f>
        <v>0</v>
      </c>
      <c r="F328" s="60"/>
    </row>
    <row r="329" spans="2:6" ht="16.5" customHeight="1" x14ac:dyDescent="0.3">
      <c r="B329" s="60"/>
      <c r="C329" s="60"/>
      <c r="D329" s="167" t="str">
        <f ca="1">PrnDB!O322</f>
        <v/>
      </c>
      <c r="E329" s="168">
        <f ca="1">PrnDB!H322</f>
        <v>0</v>
      </c>
      <c r="F329" s="60"/>
    </row>
    <row r="330" spans="2:6" ht="16.5" customHeight="1" x14ac:dyDescent="0.3">
      <c r="B330" s="60"/>
      <c r="C330" s="60"/>
      <c r="D330" s="167" t="str">
        <f ca="1">PrnDB!O323</f>
        <v/>
      </c>
      <c r="E330" s="168">
        <f ca="1">PrnDB!H323</f>
        <v>0</v>
      </c>
      <c r="F330" s="60"/>
    </row>
    <row r="331" spans="2:6" ht="16.5" customHeight="1" x14ac:dyDescent="0.3">
      <c r="B331" s="60"/>
      <c r="C331" s="60"/>
      <c r="D331" s="167" t="str">
        <f ca="1">PrnDB!O324</f>
        <v/>
      </c>
      <c r="E331" s="168">
        <f ca="1">PrnDB!H324</f>
        <v>0</v>
      </c>
      <c r="F331" s="60"/>
    </row>
    <row r="332" spans="2:6" ht="16.5" customHeight="1" x14ac:dyDescent="0.3">
      <c r="B332" s="60"/>
      <c r="C332" s="60"/>
      <c r="D332" s="167" t="str">
        <f ca="1">PrnDB!O325</f>
        <v/>
      </c>
      <c r="E332" s="168">
        <f ca="1">PrnDB!H325</f>
        <v>0</v>
      </c>
      <c r="F332" s="60"/>
    </row>
    <row r="333" spans="2:6" ht="16.5" customHeight="1" x14ac:dyDescent="0.3">
      <c r="B333" s="60"/>
      <c r="C333" s="60"/>
      <c r="D333" s="167" t="str">
        <f ca="1">PrnDB!O326</f>
        <v/>
      </c>
      <c r="E333" s="168">
        <f ca="1">PrnDB!H326</f>
        <v>0</v>
      </c>
      <c r="F333" s="60"/>
    </row>
    <row r="334" spans="2:6" ht="16.5" customHeight="1" x14ac:dyDescent="0.3">
      <c r="B334" s="60"/>
      <c r="C334" s="60"/>
      <c r="D334" s="167" t="str">
        <f ca="1">PrnDB!O327</f>
        <v/>
      </c>
      <c r="E334" s="168">
        <f ca="1">PrnDB!H327</f>
        <v>0</v>
      </c>
      <c r="F334" s="60"/>
    </row>
    <row r="335" spans="2:6" ht="16.5" customHeight="1" x14ac:dyDescent="0.3">
      <c r="B335" s="60"/>
      <c r="C335" s="60"/>
      <c r="D335" s="167" t="str">
        <f ca="1">PrnDB!O328</f>
        <v/>
      </c>
      <c r="E335" s="168">
        <f ca="1">PrnDB!H328</f>
        <v>0</v>
      </c>
      <c r="F335" s="60"/>
    </row>
    <row r="336" spans="2:6" ht="16.5" customHeight="1" x14ac:dyDescent="0.3">
      <c r="B336" s="60"/>
      <c r="C336" s="60"/>
      <c r="D336" s="167" t="str">
        <f ca="1">PrnDB!O329</f>
        <v/>
      </c>
      <c r="E336" s="168">
        <f ca="1">PrnDB!H329</f>
        <v>0</v>
      </c>
      <c r="F336" s="60"/>
    </row>
    <row r="337" spans="2:6" ht="16.5" customHeight="1" x14ac:dyDescent="0.3">
      <c r="B337" s="60"/>
      <c r="C337" s="60"/>
      <c r="D337" s="167" t="str">
        <f ca="1">PrnDB!O330</f>
        <v/>
      </c>
      <c r="E337" s="168">
        <f ca="1">PrnDB!H330</f>
        <v>0</v>
      </c>
      <c r="F337" s="60"/>
    </row>
    <row r="338" spans="2:6" ht="16.5" customHeight="1" x14ac:dyDescent="0.3">
      <c r="B338" s="60"/>
      <c r="C338" s="60"/>
      <c r="D338" s="167" t="str">
        <f ca="1">PrnDB!O331</f>
        <v/>
      </c>
      <c r="E338" s="168">
        <f ca="1">PrnDB!H331</f>
        <v>0</v>
      </c>
      <c r="F338" s="60"/>
    </row>
    <row r="339" spans="2:6" ht="16.5" customHeight="1" x14ac:dyDescent="0.3">
      <c r="B339" s="60"/>
      <c r="C339" s="60"/>
      <c r="D339" s="167" t="str">
        <f ca="1">PrnDB!O332</f>
        <v/>
      </c>
      <c r="E339" s="168">
        <f ca="1">PrnDB!H332</f>
        <v>0</v>
      </c>
      <c r="F339" s="60"/>
    </row>
    <row r="340" spans="2:6" ht="16.5" customHeight="1" x14ac:dyDescent="0.3">
      <c r="B340" s="60"/>
      <c r="C340" s="60"/>
      <c r="D340" s="167" t="str">
        <f ca="1">PrnDB!O333</f>
        <v/>
      </c>
      <c r="E340" s="168">
        <f ca="1">PrnDB!H333</f>
        <v>0</v>
      </c>
      <c r="F340" s="60"/>
    </row>
    <row r="341" spans="2:6" ht="16.5" customHeight="1" x14ac:dyDescent="0.3">
      <c r="B341" s="60"/>
      <c r="C341" s="60"/>
      <c r="D341" s="167" t="str">
        <f ca="1">PrnDB!O334</f>
        <v/>
      </c>
      <c r="E341" s="168">
        <f ca="1">PrnDB!H334</f>
        <v>0</v>
      </c>
      <c r="F341" s="60"/>
    </row>
    <row r="342" spans="2:6" ht="16.5" customHeight="1" x14ac:dyDescent="0.3">
      <c r="B342" s="60"/>
      <c r="C342" s="60"/>
      <c r="D342" s="167" t="str">
        <f ca="1">PrnDB!O335</f>
        <v/>
      </c>
      <c r="E342" s="168">
        <f ca="1">PrnDB!H335</f>
        <v>0</v>
      </c>
      <c r="F342" s="60"/>
    </row>
    <row r="343" spans="2:6" ht="16.5" customHeight="1" x14ac:dyDescent="0.3">
      <c r="B343" s="60"/>
      <c r="C343" s="60"/>
      <c r="D343" s="167" t="str">
        <f ca="1">PrnDB!O336</f>
        <v/>
      </c>
      <c r="E343" s="168">
        <f ca="1">PrnDB!H336</f>
        <v>0</v>
      </c>
      <c r="F343" s="60"/>
    </row>
    <row r="344" spans="2:6" ht="16.5" customHeight="1" x14ac:dyDescent="0.3">
      <c r="B344" s="60"/>
      <c r="C344" s="60"/>
      <c r="D344" s="167" t="str">
        <f ca="1">PrnDB!O337</f>
        <v/>
      </c>
      <c r="E344" s="168">
        <f ca="1">PrnDB!H337</f>
        <v>0</v>
      </c>
      <c r="F344" s="60"/>
    </row>
    <row r="345" spans="2:6" ht="16.5" customHeight="1" x14ac:dyDescent="0.3">
      <c r="B345" s="60"/>
      <c r="C345" s="60"/>
      <c r="D345" s="167" t="str">
        <f ca="1">PrnDB!O338</f>
        <v/>
      </c>
      <c r="E345" s="168">
        <f ca="1">PrnDB!H338</f>
        <v>0</v>
      </c>
      <c r="F345" s="60"/>
    </row>
    <row r="346" spans="2:6" ht="16.5" customHeight="1" x14ac:dyDescent="0.3">
      <c r="B346" s="60"/>
      <c r="C346" s="60"/>
      <c r="D346" s="167" t="str">
        <f ca="1">PrnDB!O339</f>
        <v/>
      </c>
      <c r="E346" s="168">
        <f ca="1">PrnDB!H339</f>
        <v>0</v>
      </c>
      <c r="F346" s="60"/>
    </row>
    <row r="347" spans="2:6" ht="16.5" customHeight="1" x14ac:dyDescent="0.3">
      <c r="B347" s="60"/>
      <c r="C347" s="60"/>
      <c r="D347" s="167" t="str">
        <f ca="1">PrnDB!O340</f>
        <v/>
      </c>
      <c r="E347" s="168">
        <f ca="1">PrnDB!H340</f>
        <v>0</v>
      </c>
      <c r="F347" s="60"/>
    </row>
    <row r="348" spans="2:6" ht="16.5" customHeight="1" x14ac:dyDescent="0.3">
      <c r="B348" s="60"/>
      <c r="C348" s="60"/>
      <c r="D348" s="167" t="str">
        <f ca="1">PrnDB!O341</f>
        <v/>
      </c>
      <c r="E348" s="168">
        <f ca="1">PrnDB!H341</f>
        <v>0</v>
      </c>
      <c r="F348" s="60"/>
    </row>
    <row r="349" spans="2:6" ht="16.5" customHeight="1" x14ac:dyDescent="0.3">
      <c r="B349" s="60"/>
      <c r="C349" s="60"/>
      <c r="D349" s="167" t="str">
        <f ca="1">PrnDB!O342</f>
        <v/>
      </c>
      <c r="E349" s="168">
        <f ca="1">PrnDB!H342</f>
        <v>0</v>
      </c>
      <c r="F349" s="60"/>
    </row>
    <row r="350" spans="2:6" ht="16.5" customHeight="1" x14ac:dyDescent="0.3">
      <c r="B350" s="60"/>
      <c r="C350" s="60"/>
      <c r="D350" s="167" t="str">
        <f ca="1">PrnDB!O343</f>
        <v/>
      </c>
      <c r="E350" s="168">
        <f ca="1">PrnDB!H343</f>
        <v>0</v>
      </c>
      <c r="F350" s="60"/>
    </row>
    <row r="351" spans="2:6" ht="16.5" customHeight="1" x14ac:dyDescent="0.3">
      <c r="B351" s="60"/>
      <c r="C351" s="60"/>
      <c r="D351" s="167" t="str">
        <f ca="1">PrnDB!O344</f>
        <v/>
      </c>
      <c r="E351" s="168">
        <f ca="1">PrnDB!H344</f>
        <v>0</v>
      </c>
      <c r="F351" s="60"/>
    </row>
    <row r="352" spans="2:6" ht="16.5" customHeight="1" x14ac:dyDescent="0.3">
      <c r="B352" s="60"/>
      <c r="C352" s="60"/>
      <c r="D352" s="167" t="str">
        <f ca="1">PrnDB!O345</f>
        <v/>
      </c>
      <c r="E352" s="168">
        <f ca="1">PrnDB!H345</f>
        <v>0</v>
      </c>
      <c r="F352" s="60"/>
    </row>
    <row r="353" spans="2:6" ht="16.5" customHeight="1" x14ac:dyDescent="0.3">
      <c r="B353" s="60"/>
      <c r="C353" s="60"/>
      <c r="D353" s="167" t="str">
        <f ca="1">PrnDB!O346</f>
        <v/>
      </c>
      <c r="E353" s="168">
        <f ca="1">PrnDB!H346</f>
        <v>0</v>
      </c>
      <c r="F353" s="60"/>
    </row>
    <row r="354" spans="2:6" ht="16.5" customHeight="1" x14ac:dyDescent="0.3">
      <c r="B354" s="60"/>
      <c r="C354" s="60"/>
      <c r="D354" s="167" t="str">
        <f ca="1">PrnDB!O347</f>
        <v/>
      </c>
      <c r="E354" s="168">
        <f ca="1">PrnDB!H347</f>
        <v>0</v>
      </c>
      <c r="F354" s="60"/>
    </row>
    <row r="355" spans="2:6" ht="16.5" customHeight="1" x14ac:dyDescent="0.3">
      <c r="B355" s="60"/>
      <c r="C355" s="60"/>
      <c r="D355" s="167" t="str">
        <f ca="1">PrnDB!O348</f>
        <v/>
      </c>
      <c r="E355" s="168">
        <f ca="1">PrnDB!H348</f>
        <v>0</v>
      </c>
      <c r="F355" s="60"/>
    </row>
    <row r="356" spans="2:6" ht="16.5" customHeight="1" x14ac:dyDescent="0.3">
      <c r="B356" s="60"/>
      <c r="C356" s="60"/>
      <c r="D356" s="167" t="str">
        <f ca="1">PrnDB!O349</f>
        <v/>
      </c>
      <c r="E356" s="168">
        <f ca="1">PrnDB!H349</f>
        <v>0</v>
      </c>
      <c r="F356" s="60"/>
    </row>
    <row r="357" spans="2:6" ht="16.5" customHeight="1" x14ac:dyDescent="0.3">
      <c r="B357" s="60"/>
      <c r="C357" s="60"/>
      <c r="D357" s="167" t="str">
        <f ca="1">PrnDB!O350</f>
        <v/>
      </c>
      <c r="E357" s="168">
        <f ca="1">PrnDB!H350</f>
        <v>0</v>
      </c>
      <c r="F357" s="60"/>
    </row>
    <row r="358" spans="2:6" ht="16.5" customHeight="1" x14ac:dyDescent="0.3">
      <c r="B358" s="60"/>
      <c r="C358" s="60"/>
      <c r="D358" s="167" t="str">
        <f ca="1">PrnDB!O351</f>
        <v/>
      </c>
      <c r="E358" s="168">
        <f ca="1">PrnDB!H351</f>
        <v>0</v>
      </c>
      <c r="F358" s="60"/>
    </row>
    <row r="359" spans="2:6" ht="16.5" customHeight="1" x14ac:dyDescent="0.3">
      <c r="B359" s="60"/>
      <c r="C359" s="60"/>
      <c r="D359" s="167" t="str">
        <f ca="1">PrnDB!O352</f>
        <v/>
      </c>
      <c r="E359" s="168">
        <f ca="1">PrnDB!H352</f>
        <v>0</v>
      </c>
      <c r="F359" s="60"/>
    </row>
    <row r="360" spans="2:6" ht="16.5" customHeight="1" x14ac:dyDescent="0.3">
      <c r="B360" s="60"/>
      <c r="C360" s="60"/>
      <c r="D360" s="167" t="str">
        <f ca="1">PrnDB!O353</f>
        <v/>
      </c>
      <c r="E360" s="168">
        <f ca="1">PrnDB!H353</f>
        <v>0</v>
      </c>
      <c r="F360" s="60"/>
    </row>
    <row r="361" spans="2:6" ht="16.5" customHeight="1" x14ac:dyDescent="0.3">
      <c r="B361" s="60"/>
      <c r="C361" s="60"/>
      <c r="D361" s="167" t="str">
        <f ca="1">PrnDB!O354</f>
        <v/>
      </c>
      <c r="E361" s="168">
        <f ca="1">PrnDB!H354</f>
        <v>0</v>
      </c>
      <c r="F361" s="60"/>
    </row>
    <row r="362" spans="2:6" ht="16.5" customHeight="1" x14ac:dyDescent="0.3">
      <c r="B362" s="60"/>
      <c r="C362" s="60"/>
      <c r="D362" s="167" t="str">
        <f ca="1">PrnDB!O355</f>
        <v/>
      </c>
      <c r="E362" s="168">
        <f ca="1">PrnDB!H355</f>
        <v>0</v>
      </c>
      <c r="F362" s="60"/>
    </row>
    <row r="363" spans="2:6" ht="16.5" customHeight="1" x14ac:dyDescent="0.3">
      <c r="B363" s="60"/>
      <c r="C363" s="60"/>
      <c r="D363" s="167" t="str">
        <f ca="1">PrnDB!O356</f>
        <v/>
      </c>
      <c r="E363" s="168">
        <f ca="1">PrnDB!H356</f>
        <v>0</v>
      </c>
      <c r="F363" s="60"/>
    </row>
    <row r="364" spans="2:6" ht="16.5" customHeight="1" x14ac:dyDescent="0.3">
      <c r="B364" s="60"/>
      <c r="C364" s="60"/>
      <c r="D364" s="167" t="str">
        <f ca="1">PrnDB!O357</f>
        <v/>
      </c>
      <c r="E364" s="168">
        <f ca="1">PrnDB!H357</f>
        <v>0</v>
      </c>
      <c r="F364" s="60"/>
    </row>
    <row r="365" spans="2:6" ht="16.5" customHeight="1" x14ac:dyDescent="0.3">
      <c r="B365" s="60"/>
      <c r="C365" s="60"/>
      <c r="D365" s="167" t="str">
        <f ca="1">PrnDB!O358</f>
        <v/>
      </c>
      <c r="E365" s="168">
        <f ca="1">PrnDB!H358</f>
        <v>0</v>
      </c>
      <c r="F365" s="60"/>
    </row>
    <row r="366" spans="2:6" ht="16.5" customHeight="1" x14ac:dyDescent="0.3">
      <c r="B366" s="60"/>
      <c r="C366" s="60"/>
      <c r="D366" s="167" t="str">
        <f ca="1">PrnDB!O359</f>
        <v/>
      </c>
      <c r="E366" s="168">
        <f ca="1">PrnDB!H359</f>
        <v>0</v>
      </c>
      <c r="F366" s="60"/>
    </row>
    <row r="367" spans="2:6" ht="16.5" customHeight="1" x14ac:dyDescent="0.3">
      <c r="B367" s="60"/>
      <c r="C367" s="60"/>
      <c r="D367" s="167" t="str">
        <f ca="1">PrnDB!O360</f>
        <v/>
      </c>
      <c r="E367" s="168">
        <f ca="1">PrnDB!H360</f>
        <v>0</v>
      </c>
      <c r="F367" s="60"/>
    </row>
    <row r="368" spans="2:6" ht="16.5" customHeight="1" x14ac:dyDescent="0.3">
      <c r="B368" s="60"/>
      <c r="C368" s="60"/>
      <c r="D368" s="167" t="str">
        <f ca="1">PrnDB!O361</f>
        <v/>
      </c>
      <c r="E368" s="168">
        <f ca="1">PrnDB!H361</f>
        <v>0</v>
      </c>
      <c r="F368" s="60"/>
    </row>
    <row r="369" spans="2:6" ht="16.5" customHeight="1" x14ac:dyDescent="0.3">
      <c r="B369" s="60"/>
      <c r="C369" s="60"/>
      <c r="D369" s="167" t="str">
        <f ca="1">PrnDB!O362</f>
        <v/>
      </c>
      <c r="E369" s="168">
        <f ca="1">PrnDB!H362</f>
        <v>0</v>
      </c>
      <c r="F369" s="60"/>
    </row>
    <row r="370" spans="2:6" ht="16.5" customHeight="1" x14ac:dyDescent="0.3">
      <c r="B370" s="60"/>
      <c r="C370" s="60"/>
      <c r="D370" s="167" t="str">
        <f ca="1">PrnDB!O363</f>
        <v/>
      </c>
      <c r="E370" s="168">
        <f ca="1">PrnDB!H363</f>
        <v>0</v>
      </c>
      <c r="F370" s="60"/>
    </row>
    <row r="371" spans="2:6" ht="16.5" customHeight="1" x14ac:dyDescent="0.3">
      <c r="B371" s="60"/>
      <c r="C371" s="60"/>
      <c r="D371" s="167" t="str">
        <f ca="1">PrnDB!O364</f>
        <v/>
      </c>
      <c r="E371" s="168">
        <f ca="1">PrnDB!H364</f>
        <v>0</v>
      </c>
      <c r="F371" s="60"/>
    </row>
    <row r="372" spans="2:6" ht="16.5" customHeight="1" x14ac:dyDescent="0.3">
      <c r="B372" s="60"/>
      <c r="C372" s="60"/>
      <c r="D372" s="167" t="str">
        <f ca="1">PrnDB!O365</f>
        <v/>
      </c>
      <c r="E372" s="168">
        <f ca="1">PrnDB!H365</f>
        <v>0</v>
      </c>
      <c r="F372" s="60"/>
    </row>
    <row r="373" spans="2:6" ht="16.5" customHeight="1" x14ac:dyDescent="0.3">
      <c r="B373" s="60"/>
      <c r="C373" s="60"/>
      <c r="D373" s="167" t="str">
        <f ca="1">PrnDB!O366</f>
        <v/>
      </c>
      <c r="E373" s="168">
        <f ca="1">PrnDB!H366</f>
        <v>0</v>
      </c>
      <c r="F373" s="60"/>
    </row>
    <row r="374" spans="2:6" ht="16.5" customHeight="1" x14ac:dyDescent="0.3">
      <c r="B374" s="60"/>
      <c r="C374" s="60"/>
      <c r="D374" s="167" t="str">
        <f ca="1">PrnDB!O367</f>
        <v/>
      </c>
      <c r="E374" s="168">
        <f ca="1">PrnDB!H367</f>
        <v>0</v>
      </c>
      <c r="F374" s="60"/>
    </row>
    <row r="375" spans="2:6" ht="16.5" customHeight="1" x14ac:dyDescent="0.3">
      <c r="B375" s="60"/>
      <c r="C375" s="60"/>
      <c r="D375" s="167" t="str">
        <f ca="1">PrnDB!O368</f>
        <v/>
      </c>
      <c r="E375" s="168">
        <f ca="1">PrnDB!H368</f>
        <v>0</v>
      </c>
      <c r="F375" s="60"/>
    </row>
    <row r="376" spans="2:6" ht="16.5" customHeight="1" x14ac:dyDescent="0.3">
      <c r="B376" s="60"/>
      <c r="C376" s="60"/>
      <c r="D376" s="167" t="str">
        <f ca="1">PrnDB!O369</f>
        <v/>
      </c>
      <c r="E376" s="168">
        <f ca="1">PrnDB!H369</f>
        <v>0</v>
      </c>
      <c r="F376" s="60"/>
    </row>
    <row r="377" spans="2:6" ht="16.5" customHeight="1" x14ac:dyDescent="0.3">
      <c r="B377" s="60"/>
      <c r="C377" s="60"/>
      <c r="D377" s="167" t="str">
        <f ca="1">PrnDB!O370</f>
        <v/>
      </c>
      <c r="E377" s="168">
        <f ca="1">PrnDB!H370</f>
        <v>0</v>
      </c>
      <c r="F377" s="60"/>
    </row>
    <row r="378" spans="2:6" ht="16.5" customHeight="1" x14ac:dyDescent="0.3">
      <c r="B378" s="60"/>
      <c r="C378" s="60"/>
      <c r="D378" s="167" t="str">
        <f ca="1">PrnDB!O371</f>
        <v/>
      </c>
      <c r="E378" s="168">
        <f ca="1">PrnDB!H371</f>
        <v>0</v>
      </c>
      <c r="F378" s="60"/>
    </row>
    <row r="379" spans="2:6" ht="16.5" customHeight="1" x14ac:dyDescent="0.3">
      <c r="B379" s="60"/>
      <c r="C379" s="60"/>
      <c r="D379" s="167" t="str">
        <f ca="1">PrnDB!O372</f>
        <v/>
      </c>
      <c r="E379" s="168">
        <f ca="1">PrnDB!H372</f>
        <v>0</v>
      </c>
      <c r="F379" s="60"/>
    </row>
    <row r="380" spans="2:6" ht="16.5" customHeight="1" x14ac:dyDescent="0.3">
      <c r="B380" s="60"/>
      <c r="C380" s="60"/>
      <c r="D380" s="167" t="str">
        <f ca="1">PrnDB!O373</f>
        <v/>
      </c>
      <c r="E380" s="168">
        <f ca="1">PrnDB!H373</f>
        <v>0</v>
      </c>
      <c r="F380" s="60"/>
    </row>
    <row r="381" spans="2:6" ht="16.5" customHeight="1" x14ac:dyDescent="0.3">
      <c r="B381" s="60"/>
      <c r="C381" s="60"/>
      <c r="D381" s="167" t="str">
        <f ca="1">PrnDB!O374</f>
        <v/>
      </c>
      <c r="E381" s="168">
        <f ca="1">PrnDB!H374</f>
        <v>0</v>
      </c>
      <c r="F381" s="60"/>
    </row>
    <row r="382" spans="2:6" ht="16.5" customHeight="1" x14ac:dyDescent="0.3">
      <c r="B382" s="60"/>
      <c r="C382" s="60"/>
      <c r="D382" s="167" t="str">
        <f ca="1">PrnDB!O375</f>
        <v/>
      </c>
      <c r="E382" s="168">
        <f ca="1">PrnDB!H375</f>
        <v>0</v>
      </c>
      <c r="F382" s="60"/>
    </row>
    <row r="383" spans="2:6" ht="16.5" customHeight="1" x14ac:dyDescent="0.3">
      <c r="B383" s="60"/>
      <c r="C383" s="60"/>
      <c r="D383" s="167" t="str">
        <f ca="1">PrnDB!O376</f>
        <v/>
      </c>
      <c r="E383" s="168">
        <f ca="1">PrnDB!H376</f>
        <v>0</v>
      </c>
      <c r="F383" s="60"/>
    </row>
    <row r="384" spans="2:6" ht="16.5" customHeight="1" x14ac:dyDescent="0.3">
      <c r="B384" s="60"/>
      <c r="C384" s="60"/>
      <c r="D384" s="167" t="str">
        <f ca="1">PrnDB!O377</f>
        <v/>
      </c>
      <c r="E384" s="168">
        <f ca="1">PrnDB!H377</f>
        <v>0</v>
      </c>
      <c r="F384" s="60"/>
    </row>
    <row r="385" spans="2:6" ht="16.5" customHeight="1" x14ac:dyDescent="0.3">
      <c r="B385" s="60"/>
      <c r="C385" s="60"/>
      <c r="D385" s="167" t="str">
        <f ca="1">PrnDB!O378</f>
        <v/>
      </c>
      <c r="E385" s="168">
        <f ca="1">PrnDB!H378</f>
        <v>0</v>
      </c>
      <c r="F385" s="60"/>
    </row>
    <row r="386" spans="2:6" ht="16.5" customHeight="1" x14ac:dyDescent="0.3">
      <c r="B386" s="60"/>
      <c r="C386" s="60"/>
      <c r="D386" s="167" t="str">
        <f ca="1">PrnDB!O379</f>
        <v/>
      </c>
      <c r="E386" s="168">
        <f ca="1">PrnDB!H379</f>
        <v>0</v>
      </c>
      <c r="F386" s="60"/>
    </row>
    <row r="387" spans="2:6" ht="16.5" customHeight="1" x14ac:dyDescent="0.3">
      <c r="B387" s="60"/>
      <c r="C387" s="60"/>
      <c r="D387" s="167" t="str">
        <f ca="1">PrnDB!O380</f>
        <v/>
      </c>
      <c r="E387" s="168">
        <f ca="1">PrnDB!H380</f>
        <v>0</v>
      </c>
      <c r="F387" s="60"/>
    </row>
    <row r="388" spans="2:6" ht="16.5" customHeight="1" x14ac:dyDescent="0.3">
      <c r="B388" s="60"/>
      <c r="C388" s="60"/>
      <c r="D388" s="167" t="str">
        <f ca="1">PrnDB!O381</f>
        <v/>
      </c>
      <c r="E388" s="168">
        <f ca="1">PrnDB!H381</f>
        <v>0</v>
      </c>
      <c r="F388" s="60"/>
    </row>
    <row r="389" spans="2:6" ht="16.5" customHeight="1" x14ac:dyDescent="0.3">
      <c r="B389" s="60"/>
      <c r="C389" s="60"/>
      <c r="D389" s="167" t="str">
        <f ca="1">PrnDB!O382</f>
        <v/>
      </c>
      <c r="E389" s="168">
        <f ca="1">PrnDB!H382</f>
        <v>0</v>
      </c>
      <c r="F389" s="60"/>
    </row>
    <row r="390" spans="2:6" ht="16.5" customHeight="1" x14ac:dyDescent="0.3">
      <c r="B390" s="60"/>
      <c r="C390" s="60"/>
      <c r="D390" s="167" t="str">
        <f ca="1">PrnDB!O383</f>
        <v/>
      </c>
      <c r="E390" s="168">
        <f ca="1">PrnDB!H383</f>
        <v>0</v>
      </c>
      <c r="F390" s="60"/>
    </row>
    <row r="391" spans="2:6" ht="16.5" customHeight="1" x14ac:dyDescent="0.3">
      <c r="B391" s="60"/>
      <c r="C391" s="60"/>
      <c r="D391" s="167" t="str">
        <f ca="1">PrnDB!O384</f>
        <v/>
      </c>
      <c r="E391" s="168">
        <f ca="1">PrnDB!H384</f>
        <v>0</v>
      </c>
      <c r="F391" s="60"/>
    </row>
    <row r="392" spans="2:6" ht="16.5" customHeight="1" x14ac:dyDescent="0.3">
      <c r="B392" s="60"/>
      <c r="C392" s="60"/>
      <c r="D392" s="167" t="str">
        <f ca="1">PrnDB!O385</f>
        <v/>
      </c>
      <c r="E392" s="168">
        <f ca="1">PrnDB!H385</f>
        <v>0</v>
      </c>
      <c r="F392" s="60"/>
    </row>
    <row r="393" spans="2:6" ht="16.5" customHeight="1" x14ac:dyDescent="0.3">
      <c r="B393" s="60"/>
      <c r="C393" s="60"/>
      <c r="D393" s="167" t="str">
        <f ca="1">PrnDB!O386</f>
        <v/>
      </c>
      <c r="E393" s="168">
        <f ca="1">PrnDB!H386</f>
        <v>0</v>
      </c>
      <c r="F393" s="60"/>
    </row>
    <row r="394" spans="2:6" ht="16.5" customHeight="1" x14ac:dyDescent="0.3">
      <c r="B394" s="60"/>
      <c r="C394" s="60"/>
      <c r="D394" s="167" t="str">
        <f ca="1">PrnDB!O387</f>
        <v/>
      </c>
      <c r="E394" s="168">
        <f ca="1">PrnDB!H387</f>
        <v>0</v>
      </c>
      <c r="F394" s="60"/>
    </row>
    <row r="395" spans="2:6" ht="16.5" customHeight="1" x14ac:dyDescent="0.3">
      <c r="B395" s="60"/>
      <c r="C395" s="60"/>
      <c r="D395" s="167" t="str">
        <f ca="1">PrnDB!O388</f>
        <v/>
      </c>
      <c r="E395" s="168">
        <f ca="1">PrnDB!H388</f>
        <v>0</v>
      </c>
      <c r="F395" s="60"/>
    </row>
    <row r="396" spans="2:6" ht="16.5" customHeight="1" x14ac:dyDescent="0.3">
      <c r="B396" s="60"/>
      <c r="C396" s="60"/>
      <c r="D396" s="167" t="str">
        <f ca="1">PrnDB!O389</f>
        <v/>
      </c>
      <c r="E396" s="168">
        <f ca="1">PrnDB!H389</f>
        <v>0</v>
      </c>
      <c r="F396" s="60"/>
    </row>
    <row r="397" spans="2:6" ht="16.5" customHeight="1" x14ac:dyDescent="0.3">
      <c r="B397" s="60"/>
      <c r="C397" s="60"/>
      <c r="D397" s="167" t="str">
        <f ca="1">PrnDB!O390</f>
        <v/>
      </c>
      <c r="E397" s="168">
        <f ca="1">PrnDB!H390</f>
        <v>0</v>
      </c>
      <c r="F397" s="60"/>
    </row>
    <row r="398" spans="2:6" ht="16.5" customHeight="1" x14ac:dyDescent="0.3">
      <c r="B398" s="60"/>
      <c r="C398" s="60"/>
      <c r="D398" s="167" t="str">
        <f ca="1">PrnDB!O391</f>
        <v/>
      </c>
      <c r="E398" s="168">
        <f ca="1">PrnDB!H391</f>
        <v>0</v>
      </c>
      <c r="F398" s="60"/>
    </row>
    <row r="399" spans="2:6" ht="16.5" customHeight="1" x14ac:dyDescent="0.3">
      <c r="B399" s="60"/>
      <c r="C399" s="60"/>
      <c r="D399" s="167" t="str">
        <f ca="1">PrnDB!O392</f>
        <v/>
      </c>
      <c r="E399" s="168">
        <f ca="1">PrnDB!H392</f>
        <v>0</v>
      </c>
      <c r="F399" s="60"/>
    </row>
    <row r="400" spans="2:6" ht="16.5" customHeight="1" x14ac:dyDescent="0.3">
      <c r="B400" s="60"/>
      <c r="C400" s="60"/>
      <c r="D400" s="167" t="str">
        <f ca="1">PrnDB!O393</f>
        <v/>
      </c>
      <c r="E400" s="168">
        <f ca="1">PrnDB!H393</f>
        <v>0</v>
      </c>
      <c r="F400" s="60"/>
    </row>
    <row r="401" spans="2:6" ht="16.5" customHeight="1" x14ac:dyDescent="0.3">
      <c r="B401" s="60"/>
      <c r="C401" s="60"/>
      <c r="D401" s="167" t="str">
        <f ca="1">PrnDB!O394</f>
        <v/>
      </c>
      <c r="E401" s="168">
        <f ca="1">PrnDB!H394</f>
        <v>0</v>
      </c>
      <c r="F401" s="60"/>
    </row>
    <row r="402" spans="2:6" ht="16.5" customHeight="1" x14ac:dyDescent="0.3">
      <c r="B402" s="60"/>
      <c r="C402" s="60"/>
      <c r="D402" s="167" t="str">
        <f ca="1">PrnDB!O395</f>
        <v/>
      </c>
      <c r="E402" s="168">
        <f ca="1">PrnDB!H395</f>
        <v>0</v>
      </c>
      <c r="F402" s="60"/>
    </row>
    <row r="403" spans="2:6" ht="16.5" customHeight="1" x14ac:dyDescent="0.3">
      <c r="B403" s="60"/>
      <c r="C403" s="60"/>
      <c r="D403" s="167" t="str">
        <f ca="1">PrnDB!O396</f>
        <v/>
      </c>
      <c r="E403" s="168">
        <f ca="1">PrnDB!H396</f>
        <v>0</v>
      </c>
      <c r="F403" s="60"/>
    </row>
    <row r="404" spans="2:6" ht="16.5" customHeight="1" x14ac:dyDescent="0.3">
      <c r="B404" s="60"/>
      <c r="C404" s="60"/>
      <c r="D404" s="167" t="str">
        <f ca="1">PrnDB!O397</f>
        <v/>
      </c>
      <c r="E404" s="168">
        <f ca="1">PrnDB!H397</f>
        <v>0</v>
      </c>
      <c r="F404" s="60"/>
    </row>
    <row r="405" spans="2:6" ht="16.5" customHeight="1" x14ac:dyDescent="0.3">
      <c r="B405" s="60"/>
      <c r="C405" s="60"/>
      <c r="D405" s="167" t="str">
        <f ca="1">PrnDB!O398</f>
        <v/>
      </c>
      <c r="E405" s="168">
        <f ca="1">PrnDB!H398</f>
        <v>0</v>
      </c>
      <c r="F405" s="60"/>
    </row>
    <row r="406" spans="2:6" ht="16.5" customHeight="1" x14ac:dyDescent="0.3">
      <c r="B406" s="60"/>
      <c r="C406" s="60"/>
      <c r="D406" s="167" t="str">
        <f ca="1">PrnDB!O399</f>
        <v/>
      </c>
      <c r="E406" s="168">
        <f ca="1">PrnDB!H399</f>
        <v>0</v>
      </c>
      <c r="F406" s="60"/>
    </row>
    <row r="407" spans="2:6" ht="16.5" customHeight="1" x14ac:dyDescent="0.3">
      <c r="B407" s="60"/>
      <c r="C407" s="60"/>
      <c r="D407" s="167" t="str">
        <f ca="1">PrnDB!O400</f>
        <v/>
      </c>
      <c r="E407" s="168">
        <f ca="1">PrnDB!H400</f>
        <v>0</v>
      </c>
      <c r="F407" s="60"/>
    </row>
    <row r="408" spans="2:6" ht="16.5" customHeight="1" x14ac:dyDescent="0.3">
      <c r="B408" s="60"/>
      <c r="C408" s="60"/>
      <c r="D408" s="167" t="str">
        <f ca="1">PrnDB!O401</f>
        <v/>
      </c>
      <c r="E408" s="168">
        <f ca="1">PrnDB!H401</f>
        <v>0</v>
      </c>
      <c r="F408" s="60"/>
    </row>
    <row r="409" spans="2:6" ht="16.5" customHeight="1" x14ac:dyDescent="0.3">
      <c r="B409" s="60"/>
      <c r="C409" s="60"/>
      <c r="D409" s="167" t="str">
        <f ca="1">PrnDB!O402</f>
        <v/>
      </c>
      <c r="E409" s="168">
        <f ca="1">PrnDB!H402</f>
        <v>0</v>
      </c>
      <c r="F409" s="60"/>
    </row>
    <row r="410" spans="2:6" ht="16.5" customHeight="1" x14ac:dyDescent="0.3">
      <c r="B410" s="60"/>
      <c r="C410" s="60"/>
      <c r="D410" s="167" t="str">
        <f ca="1">PrnDB!O403</f>
        <v/>
      </c>
      <c r="E410" s="168">
        <f ca="1">PrnDB!H403</f>
        <v>0</v>
      </c>
      <c r="F410" s="60"/>
    </row>
    <row r="411" spans="2:6" ht="16.5" customHeight="1" x14ac:dyDescent="0.3">
      <c r="B411" s="60"/>
      <c r="C411" s="60"/>
      <c r="D411" s="167" t="str">
        <f ca="1">PrnDB!O404</f>
        <v/>
      </c>
      <c r="E411" s="168">
        <f ca="1">PrnDB!H404</f>
        <v>0</v>
      </c>
      <c r="F411" s="60"/>
    </row>
    <row r="412" spans="2:6" ht="16.5" customHeight="1" x14ac:dyDescent="0.3">
      <c r="B412" s="60"/>
      <c r="C412" s="60"/>
      <c r="D412" s="167" t="str">
        <f ca="1">PrnDB!O405</f>
        <v/>
      </c>
      <c r="E412" s="168">
        <f ca="1">PrnDB!H405</f>
        <v>0</v>
      </c>
      <c r="F412" s="60"/>
    </row>
    <row r="413" spans="2:6" ht="16.5" customHeight="1" x14ac:dyDescent="0.3">
      <c r="B413" s="60"/>
      <c r="C413" s="60"/>
      <c r="D413" s="167" t="str">
        <f ca="1">PrnDB!O406</f>
        <v/>
      </c>
      <c r="E413" s="168">
        <f ca="1">PrnDB!H406</f>
        <v>0</v>
      </c>
      <c r="F413" s="60"/>
    </row>
    <row r="414" spans="2:6" ht="16.5" customHeight="1" x14ac:dyDescent="0.3">
      <c r="B414" s="60"/>
      <c r="C414" s="60"/>
      <c r="D414" s="167" t="str">
        <f ca="1">PrnDB!O407</f>
        <v/>
      </c>
      <c r="E414" s="168">
        <f ca="1">PrnDB!H407</f>
        <v>0</v>
      </c>
      <c r="F414" s="60"/>
    </row>
    <row r="415" spans="2:6" ht="16.5" customHeight="1" x14ac:dyDescent="0.3">
      <c r="B415" s="60"/>
      <c r="C415" s="60"/>
      <c r="D415" s="167" t="str">
        <f ca="1">PrnDB!O408</f>
        <v/>
      </c>
      <c r="E415" s="168">
        <f ca="1">PrnDB!H408</f>
        <v>0</v>
      </c>
      <c r="F415" s="60"/>
    </row>
    <row r="416" spans="2:6" ht="16.5" customHeight="1" x14ac:dyDescent="0.3">
      <c r="B416" s="60"/>
      <c r="C416" s="60"/>
      <c r="D416" s="167" t="str">
        <f ca="1">PrnDB!O409</f>
        <v/>
      </c>
      <c r="E416" s="168">
        <f ca="1">PrnDB!H409</f>
        <v>0</v>
      </c>
      <c r="F416" s="60"/>
    </row>
    <row r="417" spans="2:6" ht="16.5" customHeight="1" x14ac:dyDescent="0.3">
      <c r="B417" s="60"/>
      <c r="C417" s="60"/>
      <c r="D417" s="167" t="str">
        <f ca="1">PrnDB!O410</f>
        <v/>
      </c>
      <c r="E417" s="168">
        <f ca="1">PrnDB!H410</f>
        <v>0</v>
      </c>
      <c r="F417" s="60"/>
    </row>
    <row r="418" spans="2:6" ht="16.5" customHeight="1" x14ac:dyDescent="0.3">
      <c r="B418" s="60"/>
      <c r="C418" s="60"/>
      <c r="D418" s="167" t="str">
        <f ca="1">PrnDB!O411</f>
        <v/>
      </c>
      <c r="E418" s="168">
        <f ca="1">PrnDB!H411</f>
        <v>0</v>
      </c>
      <c r="F418" s="60"/>
    </row>
    <row r="419" spans="2:6" ht="16.5" customHeight="1" x14ac:dyDescent="0.3">
      <c r="B419" s="60"/>
      <c r="C419" s="60"/>
      <c r="D419" s="167" t="str">
        <f ca="1">PrnDB!O412</f>
        <v/>
      </c>
      <c r="E419" s="168">
        <f ca="1">PrnDB!H412</f>
        <v>0</v>
      </c>
      <c r="F419" s="60"/>
    </row>
    <row r="420" spans="2:6" ht="16.5" customHeight="1" x14ac:dyDescent="0.3">
      <c r="B420" s="60"/>
      <c r="C420" s="60"/>
      <c r="D420" s="167" t="str">
        <f ca="1">PrnDB!O413</f>
        <v/>
      </c>
      <c r="E420" s="168">
        <f ca="1">PrnDB!H413</f>
        <v>0</v>
      </c>
      <c r="F420" s="60"/>
    </row>
    <row r="421" spans="2:6" ht="16.5" customHeight="1" x14ac:dyDescent="0.3">
      <c r="B421" s="60"/>
      <c r="C421" s="60"/>
      <c r="D421" s="167" t="str">
        <f ca="1">PrnDB!O414</f>
        <v/>
      </c>
      <c r="E421" s="168">
        <f ca="1">PrnDB!H414</f>
        <v>0</v>
      </c>
      <c r="F421" s="60"/>
    </row>
    <row r="422" spans="2:6" ht="16.5" customHeight="1" x14ac:dyDescent="0.3">
      <c r="B422" s="60"/>
      <c r="C422" s="60"/>
      <c r="D422" s="167" t="str">
        <f ca="1">PrnDB!O415</f>
        <v/>
      </c>
      <c r="E422" s="168">
        <f ca="1">PrnDB!H415</f>
        <v>0</v>
      </c>
      <c r="F422" s="60"/>
    </row>
    <row r="423" spans="2:6" ht="16.5" customHeight="1" x14ac:dyDescent="0.3">
      <c r="B423" s="60"/>
      <c r="C423" s="60"/>
      <c r="D423" s="167" t="str">
        <f ca="1">PrnDB!O416</f>
        <v/>
      </c>
      <c r="E423" s="168">
        <f ca="1">PrnDB!H416</f>
        <v>0</v>
      </c>
      <c r="F423" s="60"/>
    </row>
    <row r="424" spans="2:6" ht="16.5" customHeight="1" x14ac:dyDescent="0.3">
      <c r="B424" s="60"/>
      <c r="C424" s="60"/>
      <c r="D424" s="167" t="str">
        <f ca="1">PrnDB!O417</f>
        <v/>
      </c>
      <c r="E424" s="168">
        <f ca="1">PrnDB!H417</f>
        <v>0</v>
      </c>
      <c r="F424" s="60"/>
    </row>
    <row r="425" spans="2:6" ht="16.5" customHeight="1" x14ac:dyDescent="0.3">
      <c r="B425" s="60"/>
      <c r="C425" s="60"/>
      <c r="D425" s="167" t="str">
        <f ca="1">PrnDB!O418</f>
        <v/>
      </c>
      <c r="E425" s="168">
        <f ca="1">PrnDB!H418</f>
        <v>0</v>
      </c>
      <c r="F425" s="60"/>
    </row>
    <row r="426" spans="2:6" ht="16.5" customHeight="1" x14ac:dyDescent="0.3">
      <c r="B426" s="60"/>
      <c r="C426" s="60"/>
      <c r="D426" s="167" t="str">
        <f ca="1">PrnDB!O419</f>
        <v/>
      </c>
      <c r="E426" s="168">
        <f ca="1">PrnDB!H419</f>
        <v>0</v>
      </c>
      <c r="F426" s="60"/>
    </row>
    <row r="427" spans="2:6" ht="16.5" customHeight="1" x14ac:dyDescent="0.3">
      <c r="B427" s="60"/>
      <c r="C427" s="60"/>
      <c r="D427" s="167" t="str">
        <f ca="1">PrnDB!O420</f>
        <v/>
      </c>
      <c r="E427" s="168">
        <f ca="1">PrnDB!H420</f>
        <v>0</v>
      </c>
      <c r="F427" s="60"/>
    </row>
    <row r="428" spans="2:6" ht="16.5" customHeight="1" x14ac:dyDescent="0.3">
      <c r="B428" s="60"/>
      <c r="C428" s="60"/>
      <c r="D428" s="167" t="str">
        <f ca="1">PrnDB!O421</f>
        <v/>
      </c>
      <c r="E428" s="168">
        <f ca="1">PrnDB!H421</f>
        <v>0</v>
      </c>
      <c r="F428" s="60"/>
    </row>
    <row r="429" spans="2:6" ht="16.5" customHeight="1" x14ac:dyDescent="0.3">
      <c r="B429" s="60"/>
      <c r="C429" s="60"/>
      <c r="D429" s="167" t="str">
        <f ca="1">PrnDB!O422</f>
        <v/>
      </c>
      <c r="E429" s="168">
        <f ca="1">PrnDB!H422</f>
        <v>0</v>
      </c>
      <c r="F429" s="60"/>
    </row>
    <row r="430" spans="2:6" ht="16.5" customHeight="1" x14ac:dyDescent="0.3">
      <c r="B430" s="60"/>
      <c r="C430" s="60"/>
      <c r="D430" s="167" t="str">
        <f ca="1">PrnDB!O423</f>
        <v/>
      </c>
      <c r="E430" s="168">
        <f ca="1">PrnDB!H423</f>
        <v>0</v>
      </c>
      <c r="F430" s="60"/>
    </row>
    <row r="431" spans="2:6" ht="16.5" customHeight="1" x14ac:dyDescent="0.3">
      <c r="B431" s="60"/>
      <c r="C431" s="60"/>
      <c r="D431" s="167" t="str">
        <f ca="1">PrnDB!O424</f>
        <v/>
      </c>
      <c r="E431" s="168">
        <f ca="1">PrnDB!H424</f>
        <v>0</v>
      </c>
      <c r="F431" s="60"/>
    </row>
    <row r="432" spans="2:6" ht="16.5" customHeight="1" x14ac:dyDescent="0.3">
      <c r="B432" s="60"/>
      <c r="C432" s="60"/>
      <c r="D432" s="167" t="str">
        <f ca="1">PrnDB!O425</f>
        <v/>
      </c>
      <c r="E432" s="168">
        <f ca="1">PrnDB!H425</f>
        <v>0</v>
      </c>
      <c r="F432" s="60"/>
    </row>
    <row r="433" spans="2:6" ht="16.5" customHeight="1" x14ac:dyDescent="0.3">
      <c r="B433" s="60"/>
      <c r="C433" s="60"/>
      <c r="D433" s="167" t="str">
        <f ca="1">PrnDB!O426</f>
        <v/>
      </c>
      <c r="E433" s="168">
        <f ca="1">PrnDB!H426</f>
        <v>0</v>
      </c>
      <c r="F433" s="60"/>
    </row>
    <row r="434" spans="2:6" ht="16.5" customHeight="1" x14ac:dyDescent="0.3">
      <c r="B434" s="60"/>
      <c r="C434" s="60"/>
      <c r="D434" s="167" t="str">
        <f ca="1">PrnDB!O427</f>
        <v/>
      </c>
      <c r="E434" s="168">
        <f ca="1">PrnDB!H427</f>
        <v>0</v>
      </c>
      <c r="F434" s="60"/>
    </row>
    <row r="435" spans="2:6" ht="16.5" customHeight="1" x14ac:dyDescent="0.3">
      <c r="B435" s="60"/>
      <c r="C435" s="60"/>
      <c r="D435" s="167" t="str">
        <f ca="1">PrnDB!O428</f>
        <v/>
      </c>
      <c r="E435" s="168">
        <f ca="1">PrnDB!H428</f>
        <v>0</v>
      </c>
      <c r="F435" s="60"/>
    </row>
    <row r="436" spans="2:6" ht="16.5" customHeight="1" x14ac:dyDescent="0.3">
      <c r="B436" s="60"/>
      <c r="C436" s="60"/>
      <c r="D436" s="167" t="str">
        <f ca="1">PrnDB!O429</f>
        <v/>
      </c>
      <c r="E436" s="168">
        <f ca="1">PrnDB!H429</f>
        <v>0</v>
      </c>
      <c r="F436" s="60"/>
    </row>
    <row r="437" spans="2:6" ht="16.5" customHeight="1" x14ac:dyDescent="0.3">
      <c r="B437" s="60"/>
      <c r="C437" s="60"/>
      <c r="D437" s="167" t="str">
        <f ca="1">PrnDB!O430</f>
        <v/>
      </c>
      <c r="E437" s="168">
        <f ca="1">PrnDB!H430</f>
        <v>0</v>
      </c>
      <c r="F437" s="60"/>
    </row>
    <row r="438" spans="2:6" ht="16.5" customHeight="1" x14ac:dyDescent="0.3">
      <c r="B438" s="60"/>
      <c r="C438" s="60"/>
      <c r="D438" s="167" t="str">
        <f ca="1">PrnDB!O431</f>
        <v/>
      </c>
      <c r="E438" s="168">
        <f ca="1">PrnDB!H431</f>
        <v>0</v>
      </c>
      <c r="F438" s="60"/>
    </row>
    <row r="439" spans="2:6" ht="16.5" customHeight="1" x14ac:dyDescent="0.3">
      <c r="B439" s="60"/>
      <c r="C439" s="60"/>
      <c r="D439" s="167" t="str">
        <f ca="1">PrnDB!O432</f>
        <v/>
      </c>
      <c r="E439" s="168">
        <f ca="1">PrnDB!H432</f>
        <v>0</v>
      </c>
      <c r="F439" s="60"/>
    </row>
    <row r="440" spans="2:6" ht="16.5" customHeight="1" x14ac:dyDescent="0.3">
      <c r="B440" s="60"/>
      <c r="C440" s="60"/>
      <c r="D440" s="167" t="str">
        <f ca="1">PrnDB!O433</f>
        <v/>
      </c>
      <c r="E440" s="168">
        <f ca="1">PrnDB!H433</f>
        <v>0</v>
      </c>
      <c r="F440" s="60"/>
    </row>
    <row r="441" spans="2:6" ht="16.5" customHeight="1" x14ac:dyDescent="0.3">
      <c r="B441" s="60"/>
      <c r="C441" s="60"/>
      <c r="D441" s="167" t="str">
        <f ca="1">PrnDB!O434</f>
        <v/>
      </c>
      <c r="E441" s="168">
        <f ca="1">PrnDB!H434</f>
        <v>0</v>
      </c>
      <c r="F441" s="60"/>
    </row>
    <row r="442" spans="2:6" ht="16.5" customHeight="1" x14ac:dyDescent="0.3">
      <c r="B442" s="60"/>
      <c r="C442" s="60"/>
      <c r="D442" s="167" t="str">
        <f ca="1">PrnDB!O435</f>
        <v/>
      </c>
      <c r="E442" s="168">
        <f ca="1">PrnDB!H435</f>
        <v>0</v>
      </c>
      <c r="F442" s="60"/>
    </row>
    <row r="443" spans="2:6" ht="16.5" customHeight="1" x14ac:dyDescent="0.3">
      <c r="B443" s="60"/>
      <c r="C443" s="60"/>
      <c r="D443" s="167" t="str">
        <f ca="1">PrnDB!O436</f>
        <v/>
      </c>
      <c r="E443" s="168">
        <f ca="1">PrnDB!H436</f>
        <v>0</v>
      </c>
      <c r="F443" s="60"/>
    </row>
    <row r="444" spans="2:6" ht="16.5" customHeight="1" x14ac:dyDescent="0.3">
      <c r="B444" s="60"/>
      <c r="C444" s="60"/>
      <c r="D444" s="167" t="str">
        <f ca="1">PrnDB!O437</f>
        <v/>
      </c>
      <c r="E444" s="168">
        <f ca="1">PrnDB!H437</f>
        <v>0</v>
      </c>
      <c r="F444" s="60"/>
    </row>
    <row r="445" spans="2:6" ht="16.5" customHeight="1" x14ac:dyDescent="0.3">
      <c r="B445" s="60"/>
      <c r="C445" s="60"/>
      <c r="D445" s="167" t="str">
        <f ca="1">PrnDB!O438</f>
        <v/>
      </c>
      <c r="E445" s="168">
        <f ca="1">PrnDB!H438</f>
        <v>0</v>
      </c>
      <c r="F445" s="60"/>
    </row>
    <row r="446" spans="2:6" ht="16.5" customHeight="1" x14ac:dyDescent="0.3">
      <c r="B446" s="60"/>
      <c r="C446" s="60"/>
      <c r="D446" s="167" t="str">
        <f ca="1">PrnDB!O439</f>
        <v/>
      </c>
      <c r="E446" s="168">
        <f ca="1">PrnDB!H439</f>
        <v>0</v>
      </c>
      <c r="F446" s="60"/>
    </row>
    <row r="447" spans="2:6" ht="16.5" customHeight="1" x14ac:dyDescent="0.3">
      <c r="B447" s="60"/>
      <c r="C447" s="60"/>
      <c r="D447" s="167" t="str">
        <f ca="1">PrnDB!O440</f>
        <v/>
      </c>
      <c r="E447" s="168">
        <f ca="1">PrnDB!H440</f>
        <v>0</v>
      </c>
      <c r="F447" s="60"/>
    </row>
    <row r="448" spans="2:6" ht="16.5" customHeight="1" x14ac:dyDescent="0.3">
      <c r="B448" s="60"/>
      <c r="C448" s="60"/>
      <c r="D448" s="167" t="str">
        <f ca="1">PrnDB!O441</f>
        <v/>
      </c>
      <c r="E448" s="168">
        <f ca="1">PrnDB!H441</f>
        <v>0</v>
      </c>
      <c r="F448" s="60"/>
    </row>
    <row r="449" spans="2:6" ht="16.5" customHeight="1" x14ac:dyDescent="0.3">
      <c r="B449" s="60"/>
      <c r="C449" s="60"/>
      <c r="D449" s="167" t="str">
        <f ca="1">PrnDB!O442</f>
        <v/>
      </c>
      <c r="E449" s="168">
        <f ca="1">PrnDB!H442</f>
        <v>0</v>
      </c>
      <c r="F449" s="60"/>
    </row>
    <row r="450" spans="2:6" ht="16.5" customHeight="1" x14ac:dyDescent="0.3">
      <c r="B450" s="60"/>
      <c r="C450" s="60"/>
      <c r="D450" s="167" t="str">
        <f ca="1">PrnDB!O443</f>
        <v/>
      </c>
      <c r="E450" s="168">
        <f ca="1">PrnDB!H443</f>
        <v>0</v>
      </c>
      <c r="F450" s="60"/>
    </row>
    <row r="451" spans="2:6" ht="16.5" customHeight="1" x14ac:dyDescent="0.3">
      <c r="B451" s="60"/>
      <c r="C451" s="60"/>
      <c r="D451" s="167" t="str">
        <f ca="1">PrnDB!O444</f>
        <v/>
      </c>
      <c r="E451" s="168">
        <f ca="1">PrnDB!H444</f>
        <v>0</v>
      </c>
      <c r="F451" s="60"/>
    </row>
    <row r="452" spans="2:6" ht="16.5" customHeight="1" x14ac:dyDescent="0.3">
      <c r="B452" s="60"/>
      <c r="C452" s="60"/>
      <c r="D452" s="167" t="str">
        <f ca="1">PrnDB!O445</f>
        <v/>
      </c>
      <c r="E452" s="168">
        <f ca="1">PrnDB!H445</f>
        <v>0</v>
      </c>
      <c r="F452" s="60"/>
    </row>
    <row r="453" spans="2:6" ht="16.5" customHeight="1" x14ac:dyDescent="0.3">
      <c r="B453" s="60"/>
      <c r="C453" s="60"/>
      <c r="D453" s="167" t="str">
        <f ca="1">PrnDB!O446</f>
        <v/>
      </c>
      <c r="E453" s="168">
        <f ca="1">PrnDB!H446</f>
        <v>0</v>
      </c>
      <c r="F453" s="60"/>
    </row>
    <row r="454" spans="2:6" ht="16.5" customHeight="1" x14ac:dyDescent="0.3">
      <c r="C454" s="60"/>
      <c r="D454" s="167" t="str">
        <f ca="1">PrnDB!O447</f>
        <v/>
      </c>
      <c r="E454" s="168">
        <f ca="1">PrnDB!H447</f>
        <v>0</v>
      </c>
      <c r="F454" s="60"/>
    </row>
    <row r="455" spans="2:6" ht="16.5" customHeight="1" x14ac:dyDescent="0.3">
      <c r="B455" s="60"/>
      <c r="C455" s="60"/>
      <c r="D455" s="167" t="str">
        <f ca="1">PrnDB!O448</f>
        <v/>
      </c>
      <c r="E455" s="168">
        <f ca="1">PrnDB!H448</f>
        <v>0</v>
      </c>
      <c r="F455" s="60"/>
    </row>
    <row r="456" spans="2:6" ht="16.5" customHeight="1" x14ac:dyDescent="0.3">
      <c r="C456" s="60"/>
      <c r="D456" s="167" t="str">
        <f ca="1">PrnDB!O449</f>
        <v/>
      </c>
      <c r="E456" s="168">
        <f ca="1">PrnDB!H449</f>
        <v>0</v>
      </c>
      <c r="F456" s="60"/>
    </row>
    <row r="457" spans="2:6" ht="16.5" customHeight="1" x14ac:dyDescent="0.3">
      <c r="B457" s="60"/>
      <c r="C457" s="60"/>
      <c r="D457" s="167" t="str">
        <f ca="1">PrnDB!O450</f>
        <v/>
      </c>
      <c r="E457" s="168">
        <f ca="1">PrnDB!H450</f>
        <v>0</v>
      </c>
      <c r="F457" s="60"/>
    </row>
    <row r="458" spans="2:6" ht="16.5" customHeight="1" x14ac:dyDescent="0.3">
      <c r="C458" s="60"/>
      <c r="D458" s="167" t="str">
        <f ca="1">PrnDB!O451</f>
        <v/>
      </c>
      <c r="E458" s="168">
        <f ca="1">PrnDB!H451</f>
        <v>0</v>
      </c>
      <c r="F458" s="60"/>
    </row>
    <row r="459" spans="2:6" ht="16.5" customHeight="1" x14ac:dyDescent="0.3">
      <c r="B459" s="60"/>
      <c r="C459" s="60"/>
      <c r="D459" s="167" t="str">
        <f ca="1">PrnDB!O452</f>
        <v/>
      </c>
      <c r="E459" s="168">
        <f ca="1">PrnDB!H452</f>
        <v>0</v>
      </c>
      <c r="F459" s="60"/>
    </row>
    <row r="460" spans="2:6" ht="16.5" customHeight="1" x14ac:dyDescent="0.3">
      <c r="C460" s="60"/>
      <c r="D460" s="167" t="str">
        <f ca="1">PrnDB!O453</f>
        <v/>
      </c>
      <c r="E460" s="168">
        <f ca="1">PrnDB!H453</f>
        <v>0</v>
      </c>
      <c r="F460" s="60"/>
    </row>
  </sheetData>
  <sheetProtection algorithmName="SHA-512" hashValue="hSS+1Dsq+8sCLG01EY3ZIKb/xPR0F9Ltgw+f3eU6hniOWDRqti1yPahL9o/JevqgnlcZVjVRkJ1HyahY+XPqpg==" saltValue="GaJeDwtGwvZPx9kcpdOKTw==" spinCount="100000" sheet="1" objects="1" scenarios="1"/>
  <printOptions horizontalCentered="1"/>
  <pageMargins left="0.31496062992125984" right="0.31496062992125984" top="0.31496062992125984" bottom="0.31496062992125984" header="0.31496062992125984" footer="0.31496062992125984"/>
  <pageSetup paperSize="9" scale="70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3" id="{00000000-000E-0000-0300-00000D000000}">
            <xm:f>PrnDB!$N3=TRUE</xm:f>
            <x14:dxf>
              <border>
                <left style="thin">
                  <color auto="1"/>
                </left>
                <vertical/>
                <horizontal/>
              </border>
            </x14:dxf>
          </x14:cfRule>
          <xm:sqref>B10:B460</xm:sqref>
        </x14:conditionalFormatting>
        <x14:conditionalFormatting xmlns:xm="http://schemas.microsoft.com/office/excel/2006/main">
          <x14:cfRule type="expression" priority="14" id="{00000000-000E-0000-0300-00000E000000}">
            <xm:f>PrnDB!$N3=TRUE</xm:f>
            <x14:dxf>
              <border>
                <right style="thin">
                  <color auto="1"/>
                </right>
                <vertical/>
                <horizontal/>
              </border>
            </x14:dxf>
          </x14:cfRule>
          <xm:sqref>F10:F460</xm:sqref>
        </x14:conditionalFormatting>
        <x14:conditionalFormatting xmlns:xm="http://schemas.microsoft.com/office/excel/2006/main">
          <x14:cfRule type="expression" priority="15" id="{00000000-000E-0000-0300-00000F000000}">
            <xm:f>OR(PrnDB!$K3=0,AND(PrnDB!$K3&lt;3,PrnDB!$L3=0))</xm:f>
            <x14:dxf>
              <numFmt numFmtId="168" formatCode="General;General;;"/>
            </x14:dxf>
          </x14:cfRule>
          <xm:sqref>E10:E460</xm:sqref>
        </x14:conditionalFormatting>
        <x14:conditionalFormatting xmlns:xm="http://schemas.microsoft.com/office/excel/2006/main">
          <x14:cfRule type="expression" priority="16" id="{00000000-000E-0000-0300-000010000000}">
            <xm:f>PrnDB!$L3=1</xm:f>
            <x14:dxf>
              <border>
                <top style="thin">
                  <color auto="1"/>
                </top>
                <bottom style="thin">
                  <color auto="1"/>
                </bottom>
                <vertical/>
                <horizontal/>
              </border>
            </x14:dxf>
          </x14:cfRule>
          <x14:cfRule type="expression" priority="17" id="{00000000-000E-0000-0300-000011000000}">
            <xm:f>PrnDB!$L3=2</xm:f>
            <x14:dxf>
              <border>
                <top style="thin">
                  <color auto="1"/>
                </top>
                <vertical/>
                <horizontal/>
              </border>
            </x14:dxf>
          </x14:cfRule>
          <x14:cfRule type="expression" priority="18" id="{00000000-000E-0000-0300-000012000000}">
            <xm:f>PrnDB!$K3=2</xm:f>
            <x14:dxf>
              <font>
                <b/>
                <i val="0"/>
              </font>
              <border>
                <bottom style="thin">
                  <color auto="1"/>
                </bottom>
                <vertical/>
                <horizontal/>
              </border>
            </x14:dxf>
          </x14:cfRule>
          <x14:cfRule type="expression" priority="19" id="{00000000-000E-0000-0300-000013000000}">
            <xm:f>PrnDB!$K3=1</xm:f>
            <x14:dxf>
              <font>
                <b/>
                <i val="0"/>
              </font>
            </x14:dxf>
          </x14:cfRule>
          <xm:sqref>D10:E460</xm:sqref>
        </x14:conditionalFormatting>
        <x14:conditionalFormatting xmlns:xm="http://schemas.microsoft.com/office/excel/2006/main">
          <x14:cfRule type="expression" priority="11" id="{00000000-000E-0000-0300-00000B000000}">
            <xm:f>PrnDB!$N3=FALSE</xm:f>
            <x14:dxf>
              <font>
                <color theme="0" tint="-4.9989318521683403E-2"/>
              </font>
              <fill>
                <patternFill>
                  <bgColor theme="0" tint="-4.9989318521683403E-2"/>
                </patternFill>
              </fill>
              <border>
                <left/>
                <right/>
              </border>
            </x14:dxf>
          </x14:cfRule>
          <x14:cfRule type="expression" priority="12" id="{00000000-000E-0000-0300-00000C000000}">
            <xm:f>AND(PrnDB!$N3=TRUE,PrnDB!$N4=FALSE)</xm:f>
            <x14:dxf>
              <border>
                <bottom style="thin">
                  <color auto="1"/>
                </bottom>
                <vertical/>
                <horizontal/>
              </border>
            </x14:dxf>
          </x14:cfRule>
          <xm:sqref>B10:F460</xm:sqref>
        </x14:conditionalFormatting>
      </x14:conditionalFormatting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DataBase"/>
  <dimension ref="B1:AH152"/>
  <sheetViews>
    <sheetView showGridLines="0" showRowColHeaders="0" workbookViewId="0">
      <pane ySplit="2" topLeftCell="A3" activePane="bottomLeft" state="frozen"/>
      <selection activeCell="L29" sqref="L29"/>
      <selection pane="bottomLeft" activeCell="A3" sqref="A3"/>
    </sheetView>
  </sheetViews>
  <sheetFormatPr defaultRowHeight="15" x14ac:dyDescent="0.25"/>
  <cols>
    <col min="1" max="1" width="1.5703125" style="69" customWidth="1"/>
    <col min="2" max="2" width="4.85546875" style="69" bestFit="1" customWidth="1"/>
    <col min="3" max="3" width="1.7109375" style="69" customWidth="1"/>
    <col min="4" max="4" width="34.85546875" style="69" bestFit="1" customWidth="1"/>
    <col min="5" max="5" width="6.7109375" style="69" bestFit="1" customWidth="1"/>
    <col min="6" max="6" width="4.7109375" style="69" customWidth="1"/>
    <col min="7" max="7" width="1.7109375" style="69" customWidth="1"/>
    <col min="8" max="8" width="39.85546875" style="69" bestFit="1" customWidth="1"/>
    <col min="9" max="9" width="8.42578125" style="69" bestFit="1" customWidth="1"/>
    <col min="10" max="10" width="4.7109375" style="69" customWidth="1"/>
    <col min="11" max="11" width="1.7109375" style="69" customWidth="1"/>
    <col min="12" max="12" width="32.42578125" style="69" bestFit="1" customWidth="1"/>
    <col min="13" max="13" width="8.42578125" style="69" bestFit="1" customWidth="1"/>
    <col min="14" max="14" width="4.7109375" style="69" customWidth="1"/>
    <col min="15" max="15" width="1.7109375" style="69" customWidth="1"/>
    <col min="16" max="16" width="34.85546875" style="69" bestFit="1" customWidth="1"/>
    <col min="17" max="17" width="6.7109375" style="69" bestFit="1" customWidth="1"/>
    <col min="18" max="18" width="5.5703125" style="69" bestFit="1" customWidth="1"/>
    <col min="19" max="19" width="5" style="69" bestFit="1" customWidth="1"/>
    <col min="20" max="20" width="1.7109375" style="69" customWidth="1"/>
    <col min="21" max="21" width="39.85546875" style="69" bestFit="1" customWidth="1"/>
    <col min="22" max="22" width="5.7109375" style="69" bestFit="1" customWidth="1"/>
    <col min="23" max="23" width="5.5703125" style="69" bestFit="1" customWidth="1"/>
    <col min="24" max="24" width="5" style="69" bestFit="1" customWidth="1"/>
    <col min="25" max="25" width="1.7109375" style="69" customWidth="1"/>
    <col min="26" max="26" width="26" style="69" bestFit="1" customWidth="1"/>
    <col min="27" max="27" width="5.7109375" style="69" bestFit="1" customWidth="1"/>
    <col min="28" max="28" width="5.5703125" style="69" bestFit="1" customWidth="1"/>
    <col min="29" max="29" width="5" style="69" bestFit="1" customWidth="1"/>
    <col min="30" max="30" width="1.7109375" style="69" customWidth="1"/>
    <col min="31" max="31" width="32.42578125" style="69" bestFit="1" customWidth="1"/>
    <col min="32" max="32" width="9.140625" style="69"/>
    <col min="33" max="33" width="9.85546875" style="69" bestFit="1" customWidth="1"/>
    <col min="34" max="34" width="8.85546875" style="69" bestFit="1" customWidth="1"/>
    <col min="35" max="16384" width="9.140625" style="69"/>
  </cols>
  <sheetData>
    <row r="1" spans="2:34" x14ac:dyDescent="0.25">
      <c r="L1" s="69" t="s">
        <v>90</v>
      </c>
    </row>
    <row r="2" spans="2:34" s="68" customFormat="1" x14ac:dyDescent="0.25">
      <c r="B2" s="70" t="s">
        <v>89</v>
      </c>
      <c r="D2" s="73" t="s">
        <v>2</v>
      </c>
      <c r="E2" s="73" t="s">
        <v>30</v>
      </c>
      <c r="F2" s="73" t="s">
        <v>84</v>
      </c>
      <c r="H2" s="73" t="s">
        <v>2</v>
      </c>
      <c r="I2" s="73" t="s">
        <v>30</v>
      </c>
      <c r="J2" s="73" t="s">
        <v>84</v>
      </c>
      <c r="L2" s="73" t="s">
        <v>2</v>
      </c>
      <c r="M2" s="73" t="s">
        <v>30</v>
      </c>
      <c r="N2" s="73" t="s">
        <v>84</v>
      </c>
      <c r="P2" s="74" t="s">
        <v>82</v>
      </c>
      <c r="Q2" s="75" t="s">
        <v>83</v>
      </c>
      <c r="R2" s="75" t="s">
        <v>4</v>
      </c>
      <c r="S2" s="76" t="s">
        <v>5</v>
      </c>
      <c r="U2" s="74" t="s">
        <v>85</v>
      </c>
      <c r="V2" s="75" t="s">
        <v>83</v>
      </c>
      <c r="W2" s="75" t="s">
        <v>4</v>
      </c>
      <c r="X2" s="76" t="s">
        <v>5</v>
      </c>
      <c r="Z2" s="74" t="s">
        <v>72</v>
      </c>
      <c r="AA2" s="75" t="s">
        <v>83</v>
      </c>
      <c r="AB2" s="75" t="s">
        <v>4</v>
      </c>
      <c r="AC2" s="76" t="s">
        <v>5</v>
      </c>
      <c r="AE2" s="68" t="s">
        <v>15</v>
      </c>
      <c r="AG2" s="77" t="s">
        <v>74</v>
      </c>
      <c r="AH2" s="77" t="s">
        <v>73</v>
      </c>
    </row>
    <row r="3" spans="2:34" x14ac:dyDescent="0.25">
      <c r="B3" s="71">
        <v>1</v>
      </c>
      <c r="D3" s="282" t="str">
        <f t="shared" ref="D3:D34" si="0">IFERROR(INDEX(OperationsInput,B3,1),0)</f>
        <v>OPERATIONS</v>
      </c>
      <c r="E3" s="282">
        <f t="shared" ref="E3:E34" si="1">IFERROR(INDEX(OperationsInput,B3,14)*F3,0)</f>
        <v>0</v>
      </c>
      <c r="F3" s="282">
        <f>IF(AND(B3&gt;=ROW(CashFlow1P)-7,B3&lt;ROW(CashFlow1N)-6),1,-1)</f>
        <v>1</v>
      </c>
      <c r="H3" s="282" t="str">
        <f t="shared" ref="H3:H34" si="2">IFERROR(INDEX(InvestmentsInput,B3,1),0)</f>
        <v>INVESTMENTS</v>
      </c>
      <c r="I3" s="282">
        <f t="shared" ref="I3:I34" si="3">IFERROR(INDEX(InvestmentsInput,B3,14)*J3,0)</f>
        <v>0</v>
      </c>
      <c r="J3" s="282">
        <f t="shared" ref="J3:J34" si="4">IF(AND(B3+ROW(CashFlow1)&lt;ROW(CashFlow2N)-2),1,-1)</f>
        <v>1</v>
      </c>
      <c r="L3" s="282" t="str">
        <f t="shared" ref="L3:L34" si="5">IFERROR(INDEX(FinancingInput,B3,1),0)</f>
        <v>FINANCING</v>
      </c>
      <c r="M3" s="282">
        <f t="shared" ref="M3:M34" si="6">IFERROR(INDEX(FinancingInput,B3,14)*N3,0)</f>
        <v>0</v>
      </c>
      <c r="N3" s="282">
        <f t="shared" ref="N3:N34" si="7">IF(AND(B3+ROW(CashFlow2)&lt;ROW(CashFlow3N)-2),1,-1)</f>
        <v>1</v>
      </c>
      <c r="P3" s="283" t="str">
        <f ca="1">OFFSET($D3,DataBase!S3,0)</f>
        <v>Net Sales Revenue</v>
      </c>
      <c r="Q3" s="284">
        <f ca="1">OFFSET($E3,DataBase!S3,0)</f>
        <v>24300</v>
      </c>
      <c r="R3" s="284">
        <f t="shared" ref="R3:R34" si="8">IF(AND($D3&lt;&gt;0,ISNA(MATCH($D3,_Exemptions,0))),1,0)</f>
        <v>0</v>
      </c>
      <c r="S3" s="285">
        <f ca="1">IFERROR(ROW(OFFSET(DataBase!R3,S2,,150))+MATCH(1,OFFSET(DataBase!R3,S2,,150),0)-1-ROW(),1000)</f>
        <v>2</v>
      </c>
      <c r="U3" s="283" t="str">
        <f ca="1">OFFSET($H3,DataBase!X3,0)</f>
        <v>Sale of Property, Plant and Equipment</v>
      </c>
      <c r="V3" s="284">
        <f ca="1">OFFSET($I3,DataBase!X3,0)</f>
        <v>1800</v>
      </c>
      <c r="W3" s="284">
        <f t="shared" ref="W3:W34" si="9">IF(AND($H3&lt;&gt;0,ISNA(MATCH($H3,_Exemptions,0))),1,0)</f>
        <v>0</v>
      </c>
      <c r="X3" s="285">
        <f ca="1">IFERROR(ROW(OFFSET(DataBase!W3,X2,,150))+MATCH(1,OFFSET(DataBase!W3,X2,,150),0)-1-ROW(),1000)</f>
        <v>2</v>
      </c>
      <c r="Z3" s="283" t="str">
        <f ca="1">OFFSET($L3,DataBase!AC3,0)</f>
        <v>Issuance of Debt</v>
      </c>
      <c r="AA3" s="284">
        <f ca="1">OFFSET($M3,DataBase!AC3,0)</f>
        <v>5000</v>
      </c>
      <c r="AB3" s="284">
        <f t="shared" ref="AB3:AB34" si="10">IF(AND($L3&lt;&gt;0,ISNA(MATCH($L3,_Exemptions,0))),1,0)</f>
        <v>0</v>
      </c>
      <c r="AC3" s="285">
        <f ca="1">IFERROR(ROW(OFFSET(DataBase!AB3,AC2,,150))+MATCH(1,OFFSET(DataBase!AB3,AC2,,150),0)-1-ROW(),1000)</f>
        <v>2</v>
      </c>
      <c r="AE3" s="79" t="s">
        <v>17</v>
      </c>
      <c r="AG3" s="80" t="s">
        <v>72</v>
      </c>
      <c r="AH3" s="81">
        <f>CashFlow3</f>
        <v>2808</v>
      </c>
    </row>
    <row r="4" spans="2:34" x14ac:dyDescent="0.25">
      <c r="B4" s="71">
        <v>2</v>
      </c>
      <c r="D4" s="282" t="str">
        <f t="shared" si="0"/>
        <v>Operating Proceeds</v>
      </c>
      <c r="E4" s="282">
        <f t="shared" si="1"/>
        <v>0</v>
      </c>
      <c r="F4" s="282">
        <f t="shared" ref="F4:F34" si="11">IF(AND(B4&gt;=ROW(CashFlow1P)-7,B4&lt;ROW(CashFlow1N)-6),1,-1)</f>
        <v>1</v>
      </c>
      <c r="H4" s="282" t="str">
        <f t="shared" si="2"/>
        <v>Proceeds From Investing Activities</v>
      </c>
      <c r="I4" s="282">
        <f t="shared" si="3"/>
        <v>0</v>
      </c>
      <c r="J4" s="282">
        <f t="shared" si="4"/>
        <v>1</v>
      </c>
      <c r="L4" s="282" t="str">
        <f t="shared" si="5"/>
        <v>Proceeds From Financing Activities</v>
      </c>
      <c r="M4" s="282">
        <f t="shared" si="6"/>
        <v>0</v>
      </c>
      <c r="N4" s="282">
        <f t="shared" si="7"/>
        <v>1</v>
      </c>
      <c r="P4" s="283" t="str">
        <f ca="1">OFFSET($D4,DataBase!S4,0)</f>
        <v>Other Operating Proceeds</v>
      </c>
      <c r="Q4" s="284">
        <f ca="1">OFFSET($E4,DataBase!S4,0)</f>
        <v>1810</v>
      </c>
      <c r="R4" s="284">
        <f t="shared" si="8"/>
        <v>0</v>
      </c>
      <c r="S4" s="285">
        <f ca="1">IFERROR(ROW(OFFSET(DataBase!R4,S3,,150))+MATCH(1,OFFSET(DataBase!R4,S3,,150),0)-1-ROW(),1000)</f>
        <v>2</v>
      </c>
      <c r="U4" s="283" t="str">
        <f ca="1">OFFSET($H4,DataBase!X4,0)</f>
        <v>Loan Collection</v>
      </c>
      <c r="V4" s="284">
        <f ca="1">OFFSET($I4,DataBase!X4,0)</f>
        <v>150</v>
      </c>
      <c r="W4" s="284">
        <f t="shared" si="9"/>
        <v>0</v>
      </c>
      <c r="X4" s="285">
        <f ca="1">IFERROR(ROW(OFFSET(DataBase!W4,X3,,150))+MATCH(1,OFFSET(DataBase!W4,X3,,150),0)-1-ROW(),1000)</f>
        <v>2</v>
      </c>
      <c r="Z4" s="283" t="str">
        <f ca="1">OFFSET($L4,DataBase!AC4,0)</f>
        <v>Issuance of Equity</v>
      </c>
      <c r="AA4" s="284">
        <f ca="1">OFFSET($M4,DataBase!AC4,0)</f>
        <v>1000</v>
      </c>
      <c r="AB4" s="284">
        <f t="shared" si="10"/>
        <v>0</v>
      </c>
      <c r="AC4" s="285">
        <f ca="1">IFERROR(ROW(OFFSET(DataBase!AB4,AC3,,150))+MATCH(1,OFFSET(DataBase!AB4,AC3,,150),0)-1-ROW(),1000)</f>
        <v>2</v>
      </c>
      <c r="AE4" s="82" t="s">
        <v>79</v>
      </c>
      <c r="AG4" s="83" t="s">
        <v>71</v>
      </c>
      <c r="AH4" s="81">
        <f>CashFlow2</f>
        <v>-3975</v>
      </c>
    </row>
    <row r="5" spans="2:34" x14ac:dyDescent="0.25">
      <c r="B5" s="71">
        <v>3</v>
      </c>
      <c r="D5" s="282" t="str">
        <f t="shared" si="0"/>
        <v>Net Sales Revenue</v>
      </c>
      <c r="E5" s="282">
        <f t="shared" si="1"/>
        <v>24300</v>
      </c>
      <c r="F5" s="282">
        <f t="shared" si="11"/>
        <v>1</v>
      </c>
      <c r="H5" s="282" t="str">
        <f t="shared" si="2"/>
        <v>Sale of Property, Plant and Equipment</v>
      </c>
      <c r="I5" s="282">
        <f t="shared" si="3"/>
        <v>1800</v>
      </c>
      <c r="J5" s="282">
        <f t="shared" si="4"/>
        <v>1</v>
      </c>
      <c r="L5" s="282" t="str">
        <f t="shared" si="5"/>
        <v>Issuance of Debt</v>
      </c>
      <c r="M5" s="282">
        <f t="shared" si="6"/>
        <v>5000</v>
      </c>
      <c r="N5" s="282">
        <f t="shared" si="7"/>
        <v>1</v>
      </c>
      <c r="P5" s="283" t="str">
        <f ca="1">OFFSET($D5,DataBase!S5,0)</f>
        <v>Payments to Suppliers</v>
      </c>
      <c r="Q5" s="284">
        <f ca="1">OFFSET($E5,DataBase!S5,0)</f>
        <v>-14950</v>
      </c>
      <c r="R5" s="284">
        <f t="shared" si="8"/>
        <v>1</v>
      </c>
      <c r="S5" s="285">
        <f ca="1">IFERROR(ROW(OFFSET(DataBase!R5,S4,,150))+MATCH(1,OFFSET(DataBase!R5,S4,,150),0)-1-ROW(),1000)</f>
        <v>5</v>
      </c>
      <c r="U5" s="283" t="str">
        <f ca="1">OFFSET($H5,DataBase!X5,0)</f>
        <v>Sale and Maturity of Securities</v>
      </c>
      <c r="V5" s="284">
        <f ca="1">OFFSET($I5,DataBase!X5,0)</f>
        <v>2000</v>
      </c>
      <c r="W5" s="284">
        <f t="shared" si="9"/>
        <v>1</v>
      </c>
      <c r="X5" s="285">
        <f ca="1">IFERROR(ROW(OFFSET(DataBase!W5,X4,,150))+MATCH(1,OFFSET(DataBase!W5,X4,,150),0)-1-ROW(),1000)</f>
        <v>2</v>
      </c>
      <c r="Z5" s="283" t="str">
        <f ca="1">OFFSET($L5,DataBase!AC5,0)</f>
        <v>Other Financing Proceeds</v>
      </c>
      <c r="AA5" s="284">
        <f ca="1">OFFSET($M5,DataBase!AC5,0)</f>
        <v>0</v>
      </c>
      <c r="AB5" s="284">
        <f t="shared" si="10"/>
        <v>1</v>
      </c>
      <c r="AC5" s="285">
        <f ca="1">IFERROR(ROW(OFFSET(DataBase!AB5,AC4,,150))+MATCH(1,OFFSET(DataBase!AB5,AC4,,150),0)-1-ROW(),1000)</f>
        <v>2</v>
      </c>
      <c r="AE5" s="82" t="s">
        <v>78</v>
      </c>
      <c r="AG5" s="83" t="s">
        <v>70</v>
      </c>
      <c r="AH5" s="81">
        <f>CashFlow1</f>
        <v>3345</v>
      </c>
    </row>
    <row r="6" spans="2:34" x14ac:dyDescent="0.25">
      <c r="B6" s="71">
        <v>4</v>
      </c>
      <c r="D6" s="282" t="str">
        <f t="shared" si="0"/>
        <v>Other Operating Proceeds</v>
      </c>
      <c r="E6" s="282">
        <f t="shared" si="1"/>
        <v>1810</v>
      </c>
      <c r="F6" s="282">
        <f t="shared" si="11"/>
        <v>1</v>
      </c>
      <c r="H6" s="282" t="str">
        <f t="shared" si="2"/>
        <v>Loan Collection</v>
      </c>
      <c r="I6" s="282">
        <f t="shared" si="3"/>
        <v>150</v>
      </c>
      <c r="J6" s="282">
        <f t="shared" si="4"/>
        <v>1</v>
      </c>
      <c r="L6" s="282" t="str">
        <f t="shared" si="5"/>
        <v>Issuance of Equity</v>
      </c>
      <c r="M6" s="282">
        <f t="shared" si="6"/>
        <v>1000</v>
      </c>
      <c r="N6" s="282">
        <f t="shared" si="7"/>
        <v>1</v>
      </c>
      <c r="P6" s="283" t="str">
        <f ca="1">OFFSET($D6,DataBase!S6,0)</f>
        <v>Wages and Salaries</v>
      </c>
      <c r="Q6" s="284">
        <f ca="1">OFFSET($E6,DataBase!S6,0)</f>
        <v>-1485</v>
      </c>
      <c r="R6" s="284">
        <f t="shared" si="8"/>
        <v>1</v>
      </c>
      <c r="S6" s="285">
        <f ca="1">IFERROR(ROW(OFFSET(DataBase!R6,S5,,150))+MATCH(1,OFFSET(DataBase!R6,S5,,150),0)-1-ROW(),1000)</f>
        <v>5</v>
      </c>
      <c r="U6" s="283" t="str">
        <f ca="1">OFFSET($H6,DataBase!X6,0)</f>
        <v>Dividends Received from Affiliates</v>
      </c>
      <c r="V6" s="284">
        <f ca="1">OFFSET($I6,DataBase!X6,0)</f>
        <v>125</v>
      </c>
      <c r="W6" s="284">
        <f t="shared" si="9"/>
        <v>1</v>
      </c>
      <c r="X6" s="285">
        <f ca="1">IFERROR(ROW(OFFSET(DataBase!W6,X5,,150))+MATCH(1,OFFSET(DataBase!W6,X5,,150),0)-1-ROW(),1000)</f>
        <v>2</v>
      </c>
      <c r="Z6" s="283" t="str">
        <f ca="1">OFFSET($L6,DataBase!AC6,0)</f>
        <v>Debt Repayment</v>
      </c>
      <c r="AA6" s="284">
        <f ca="1">OFFSET($M6,DataBase!AC6,0)</f>
        <v>-700</v>
      </c>
      <c r="AB6" s="284">
        <f t="shared" si="10"/>
        <v>1</v>
      </c>
      <c r="AC6" s="285">
        <f ca="1">IFERROR(ROW(OFFSET(DataBase!AB6,AC5,,150))+MATCH(1,OFFSET(DataBase!AB6,AC5,,150),0)-1-ROW(),1000)</f>
        <v>5</v>
      </c>
      <c r="AE6" s="82" t="s">
        <v>38</v>
      </c>
    </row>
    <row r="7" spans="2:34" x14ac:dyDescent="0.25">
      <c r="B7" s="71">
        <v>5</v>
      </c>
      <c r="D7" s="282" t="str">
        <f t="shared" si="0"/>
        <v>Total Operating Proceeds:</v>
      </c>
      <c r="E7" s="282">
        <f t="shared" si="1"/>
        <v>26110</v>
      </c>
      <c r="F7" s="282">
        <f t="shared" si="11"/>
        <v>1</v>
      </c>
      <c r="H7" s="282" t="str">
        <f t="shared" si="2"/>
        <v>Sale and Maturity of Securities</v>
      </c>
      <c r="I7" s="282">
        <f t="shared" si="3"/>
        <v>2000</v>
      </c>
      <c r="J7" s="282">
        <f t="shared" si="4"/>
        <v>1</v>
      </c>
      <c r="L7" s="282" t="str">
        <f t="shared" si="5"/>
        <v>Other Financing Proceeds</v>
      </c>
      <c r="M7" s="282">
        <f t="shared" si="6"/>
        <v>0</v>
      </c>
      <c r="N7" s="282">
        <f t="shared" si="7"/>
        <v>1</v>
      </c>
      <c r="P7" s="283" t="str">
        <f ca="1">OFFSET($D7,DataBase!S7,0)</f>
        <v>Marketing Expenses</v>
      </c>
      <c r="Q7" s="284">
        <f ca="1">OFFSET($E7,DataBase!S7,0)</f>
        <v>-2215</v>
      </c>
      <c r="R7" s="284">
        <f t="shared" si="8"/>
        <v>0</v>
      </c>
      <c r="S7" s="285">
        <f ca="1">IFERROR(ROW(OFFSET(DataBase!R7,S6,,150))+MATCH(1,OFFSET(DataBase!R7,S6,,150),0)-1-ROW(),1000)</f>
        <v>5</v>
      </c>
      <c r="U7" s="283" t="str">
        <f ca="1">OFFSET($H7,DataBase!X7,0)</f>
        <v>Other Investment Proceeds</v>
      </c>
      <c r="V7" s="284">
        <f ca="1">OFFSET($I7,DataBase!X7,0)</f>
        <v>0</v>
      </c>
      <c r="W7" s="284">
        <f t="shared" si="9"/>
        <v>1</v>
      </c>
      <c r="X7" s="285">
        <f ca="1">IFERROR(ROW(OFFSET(DataBase!W7,X6,,150))+MATCH(1,OFFSET(DataBase!W7,X6,,150),0)-1-ROW(),1000)</f>
        <v>2</v>
      </c>
      <c r="Z7" s="283" t="str">
        <f ca="1">OFFSET($L7,DataBase!AC7,0)</f>
        <v>Interest Paid</v>
      </c>
      <c r="AA7" s="284">
        <f ca="1">OFFSET($M7,DataBase!AC7,0)</f>
        <v>-292</v>
      </c>
      <c r="AB7" s="284">
        <f t="shared" si="10"/>
        <v>1</v>
      </c>
      <c r="AC7" s="285">
        <f ca="1">IFERROR(ROW(OFFSET(DataBase!AB7,AC6,,150))+MATCH(1,OFFSET(DataBase!AB7,AC6,,150),0)-1-ROW(),1000)</f>
        <v>5</v>
      </c>
      <c r="AE7" s="82" t="s">
        <v>37</v>
      </c>
    </row>
    <row r="8" spans="2:34" x14ac:dyDescent="0.25">
      <c r="B8" s="71">
        <v>6</v>
      </c>
      <c r="D8" s="282">
        <f t="shared" si="0"/>
        <v>0</v>
      </c>
      <c r="E8" s="282">
        <f t="shared" si="1"/>
        <v>0</v>
      </c>
      <c r="F8" s="282">
        <f t="shared" si="11"/>
        <v>-1</v>
      </c>
      <c r="H8" s="282" t="str">
        <f t="shared" si="2"/>
        <v>Dividends Received from Affiliates</v>
      </c>
      <c r="I8" s="282">
        <f t="shared" si="3"/>
        <v>125</v>
      </c>
      <c r="J8" s="282">
        <f t="shared" si="4"/>
        <v>1</v>
      </c>
      <c r="L8" s="282" t="str">
        <f t="shared" si="5"/>
        <v>Total Financing Proceeds:</v>
      </c>
      <c r="M8" s="282">
        <f t="shared" si="6"/>
        <v>6000</v>
      </c>
      <c r="N8" s="282">
        <f t="shared" si="7"/>
        <v>1</v>
      </c>
      <c r="P8" s="283" t="str">
        <f ca="1">OFFSET($D8,DataBase!S8,0)</f>
        <v>General and Administrative Expenses</v>
      </c>
      <c r="Q8" s="284">
        <f ca="1">OFFSET($E8,DataBase!S8,0)</f>
        <v>-3365</v>
      </c>
      <c r="R8" s="284">
        <f t="shared" si="8"/>
        <v>0</v>
      </c>
      <c r="S8" s="285">
        <f ca="1">IFERROR(ROW(OFFSET(DataBase!R8,S7,,150))+MATCH(1,OFFSET(DataBase!R8,S7,,150),0)-1-ROW(),1000)</f>
        <v>5</v>
      </c>
      <c r="U8" s="283" t="str">
        <f ca="1">OFFSET($H8,DataBase!X8,0)</f>
        <v>Purchase of Property, Plant and Equipment</v>
      </c>
      <c r="V8" s="284">
        <f ca="1">OFFSET($I8,DataBase!X8,0)</f>
        <v>-6000</v>
      </c>
      <c r="W8" s="284">
        <f t="shared" si="9"/>
        <v>1</v>
      </c>
      <c r="X8" s="285">
        <f ca="1">IFERROR(ROW(OFFSET(DataBase!W8,X7,,150))+MATCH(1,OFFSET(DataBase!W8,X7,,150),0)-1-ROW(),1000)</f>
        <v>5</v>
      </c>
      <c r="Z8" s="283" t="str">
        <f ca="1">OFFSET($L8,DataBase!AC8,0)</f>
        <v>Repurchase of Equity</v>
      </c>
      <c r="AA8" s="284">
        <f ca="1">OFFSET($M8,DataBase!AC8,0)</f>
        <v>-1000</v>
      </c>
      <c r="AB8" s="284">
        <f t="shared" si="10"/>
        <v>0</v>
      </c>
      <c r="AC8" s="285">
        <f ca="1">IFERROR(ROW(OFFSET(DataBase!AB8,AC7,,150))+MATCH(1,OFFSET(DataBase!AB8,AC7,,150),0)-1-ROW(),1000)</f>
        <v>5</v>
      </c>
      <c r="AE8" s="82" t="s">
        <v>36</v>
      </c>
    </row>
    <row r="9" spans="2:34" x14ac:dyDescent="0.25">
      <c r="B9" s="71">
        <v>7</v>
      </c>
      <c r="D9" s="282" t="str">
        <f t="shared" si="0"/>
        <v>Operating Payments</v>
      </c>
      <c r="E9" s="282">
        <f t="shared" si="1"/>
        <v>0</v>
      </c>
      <c r="F9" s="282">
        <f t="shared" si="11"/>
        <v>-1</v>
      </c>
      <c r="H9" s="282" t="str">
        <f t="shared" si="2"/>
        <v>Other Investment Proceeds</v>
      </c>
      <c r="I9" s="282">
        <f t="shared" si="3"/>
        <v>0</v>
      </c>
      <c r="J9" s="282">
        <f t="shared" si="4"/>
        <v>1</v>
      </c>
      <c r="L9" s="282">
        <f t="shared" si="5"/>
        <v>0</v>
      </c>
      <c r="M9" s="282">
        <f t="shared" si="6"/>
        <v>0</v>
      </c>
      <c r="N9" s="282">
        <f t="shared" si="7"/>
        <v>-1</v>
      </c>
      <c r="P9" s="283" t="str">
        <f ca="1">OFFSET($D9,DataBase!S9,0)</f>
        <v>Income Taxes</v>
      </c>
      <c r="Q9" s="284">
        <f ca="1">OFFSET($E9,DataBase!S9,0)</f>
        <v>-750</v>
      </c>
      <c r="R9" s="284">
        <f t="shared" si="8"/>
        <v>0</v>
      </c>
      <c r="S9" s="285">
        <f ca="1">IFERROR(ROW(OFFSET(DataBase!R9,S8,,150))+MATCH(1,OFFSET(DataBase!R9,S8,,150),0)-1-ROW(),1000)</f>
        <v>5</v>
      </c>
      <c r="U9" s="283" t="str">
        <f ca="1">OFFSET($H9,DataBase!X9,0)</f>
        <v>Lending</v>
      </c>
      <c r="V9" s="284">
        <f ca="1">OFFSET($I9,DataBase!X9,0)</f>
        <v>-150</v>
      </c>
      <c r="W9" s="284">
        <f t="shared" si="9"/>
        <v>1</v>
      </c>
      <c r="X9" s="285">
        <f ca="1">IFERROR(ROW(OFFSET(DataBase!W9,X8,,150))+MATCH(1,OFFSET(DataBase!W9,X8,,150),0)-1-ROW(),1000)</f>
        <v>5</v>
      </c>
      <c r="Z9" s="283" t="str">
        <f ca="1">OFFSET($L9,DataBase!AC9,0)</f>
        <v>Dividends and Distributions</v>
      </c>
      <c r="AA9" s="284">
        <f ca="1">OFFSET($M9,DataBase!AC9,0)</f>
        <v>-1200</v>
      </c>
      <c r="AB9" s="284">
        <f t="shared" si="10"/>
        <v>0</v>
      </c>
      <c r="AC9" s="285">
        <f ca="1">IFERROR(ROW(OFFSET(DataBase!AB9,AC8,,150))+MATCH(1,OFFSET(DataBase!AB9,AC8,,150),0)-1-ROW(),1000)</f>
        <v>5</v>
      </c>
      <c r="AE9" s="82" t="s">
        <v>35</v>
      </c>
    </row>
    <row r="10" spans="2:34" x14ac:dyDescent="0.25">
      <c r="B10" s="71">
        <v>8</v>
      </c>
      <c r="D10" s="282" t="str">
        <f t="shared" si="0"/>
        <v>Payments to Suppliers</v>
      </c>
      <c r="E10" s="282">
        <f t="shared" si="1"/>
        <v>-14950</v>
      </c>
      <c r="F10" s="282">
        <f t="shared" si="11"/>
        <v>-1</v>
      </c>
      <c r="H10" s="282" t="str">
        <f t="shared" si="2"/>
        <v>Total Investment Proceeds:</v>
      </c>
      <c r="I10" s="282">
        <f t="shared" si="3"/>
        <v>4075</v>
      </c>
      <c r="J10" s="282">
        <f t="shared" si="4"/>
        <v>1</v>
      </c>
      <c r="L10" s="282" t="str">
        <f t="shared" si="5"/>
        <v>Payments For Financing Activities</v>
      </c>
      <c r="M10" s="282">
        <f t="shared" si="6"/>
        <v>0</v>
      </c>
      <c r="N10" s="282">
        <f t="shared" si="7"/>
        <v>-1</v>
      </c>
      <c r="P10" s="283">
        <f ca="1">OFFSET($D10,DataBase!S10,0)</f>
        <v>0</v>
      </c>
      <c r="Q10" s="284">
        <f ca="1">OFFSET($E10,DataBase!S10,0)</f>
        <v>0</v>
      </c>
      <c r="R10" s="284">
        <f t="shared" si="8"/>
        <v>1</v>
      </c>
      <c r="S10" s="285">
        <f ca="1">IFERROR(ROW(OFFSET(DataBase!R10,S9,,150))+MATCH(1,OFFSET(DataBase!R10,S9,,150),0)-1-ROW(),1000)</f>
        <v>1000</v>
      </c>
      <c r="U10" s="283" t="str">
        <f ca="1">OFFSET($H10,DataBase!X10,0)</f>
        <v>Purchase of Securities</v>
      </c>
      <c r="V10" s="284">
        <f ca="1">OFFSET($I10,DataBase!X10,0)</f>
        <v>-1900</v>
      </c>
      <c r="W10" s="284">
        <f t="shared" si="9"/>
        <v>0</v>
      </c>
      <c r="X10" s="285">
        <f ca="1">IFERROR(ROW(OFFSET(DataBase!W10,X9,,150))+MATCH(1,OFFSET(DataBase!W10,X9,,150),0)-1-ROW(),1000)</f>
        <v>5</v>
      </c>
      <c r="Z10" s="283" t="str">
        <f ca="1">OFFSET($L10,DataBase!AC10,0)</f>
        <v>Other Financing Payments</v>
      </c>
      <c r="AA10" s="284">
        <f ca="1">OFFSET($M10,DataBase!AC10,0)</f>
        <v>0</v>
      </c>
      <c r="AB10" s="284">
        <f t="shared" si="10"/>
        <v>0</v>
      </c>
      <c r="AC10" s="285">
        <f ca="1">IFERROR(ROW(OFFSET(DataBase!AB10,AC9,,150))+MATCH(1,OFFSET(DataBase!AB10,AC9,,150),0)-1-ROW(),1000)</f>
        <v>5</v>
      </c>
      <c r="AE10" s="82" t="s">
        <v>39</v>
      </c>
    </row>
    <row r="11" spans="2:34" x14ac:dyDescent="0.25">
      <c r="B11" s="71">
        <v>9</v>
      </c>
      <c r="D11" s="282" t="str">
        <f t="shared" si="0"/>
        <v>Wages and Salaries</v>
      </c>
      <c r="E11" s="282">
        <f t="shared" si="1"/>
        <v>-1485</v>
      </c>
      <c r="F11" s="282">
        <f t="shared" si="11"/>
        <v>-1</v>
      </c>
      <c r="H11" s="282">
        <f t="shared" si="2"/>
        <v>0</v>
      </c>
      <c r="I11" s="282">
        <f t="shared" si="3"/>
        <v>0</v>
      </c>
      <c r="J11" s="282">
        <f t="shared" si="4"/>
        <v>-1</v>
      </c>
      <c r="L11" s="282" t="str">
        <f t="shared" si="5"/>
        <v>Debt Repayment</v>
      </c>
      <c r="M11" s="282">
        <f t="shared" si="6"/>
        <v>-700</v>
      </c>
      <c r="N11" s="282">
        <f t="shared" si="7"/>
        <v>-1</v>
      </c>
      <c r="P11" s="283">
        <f ca="1">OFFSET($D11,DataBase!S11,0)</f>
        <v>0</v>
      </c>
      <c r="Q11" s="284">
        <f ca="1">OFFSET($E11,DataBase!S11,0)</f>
        <v>0</v>
      </c>
      <c r="R11" s="284">
        <f t="shared" si="8"/>
        <v>1</v>
      </c>
      <c r="S11" s="285">
        <f ca="1">IFERROR(ROW(OFFSET(DataBase!R11,S10,,150))+MATCH(1,OFFSET(DataBase!R11,S10,,150),0)-1-ROW(),1000)</f>
        <v>1000</v>
      </c>
      <c r="U11" s="283" t="str">
        <f ca="1">OFFSET($H11,DataBase!X11,0)</f>
        <v>Acquiring Interest in Affiliates</v>
      </c>
      <c r="V11" s="284">
        <f ca="1">OFFSET($I11,DataBase!X11,0)</f>
        <v>0</v>
      </c>
      <c r="W11" s="284">
        <f t="shared" si="9"/>
        <v>0</v>
      </c>
      <c r="X11" s="285">
        <f ca="1">IFERROR(ROW(OFFSET(DataBase!W11,X10,,150))+MATCH(1,OFFSET(DataBase!W11,X10,,150),0)-1-ROW(),1000)</f>
        <v>5</v>
      </c>
      <c r="Z11" s="283">
        <f ca="1">OFFSET($L11,DataBase!AC11,0)</f>
        <v>0</v>
      </c>
      <c r="AA11" s="284">
        <f ca="1">OFFSET($M11,DataBase!AC11,0)</f>
        <v>0</v>
      </c>
      <c r="AB11" s="284">
        <f t="shared" si="10"/>
        <v>1</v>
      </c>
      <c r="AC11" s="285">
        <f ca="1">IFERROR(ROW(OFFSET(DataBase!AB11,AC10,,150))+MATCH(1,OFFSET(DataBase!AB11,AC10,,150),0)-1-ROW(),1000)</f>
        <v>1000</v>
      </c>
      <c r="AE11" s="82" t="s">
        <v>81</v>
      </c>
    </row>
    <row r="12" spans="2:34" x14ac:dyDescent="0.25">
      <c r="B12" s="71">
        <v>10</v>
      </c>
      <c r="D12" s="282" t="str">
        <f t="shared" si="0"/>
        <v>Marketing Expenses</v>
      </c>
      <c r="E12" s="282">
        <f t="shared" si="1"/>
        <v>-2215</v>
      </c>
      <c r="F12" s="282">
        <f t="shared" si="11"/>
        <v>-1</v>
      </c>
      <c r="H12" s="282" t="str">
        <f t="shared" si="2"/>
        <v>Payments For Investing Activities</v>
      </c>
      <c r="I12" s="282">
        <f t="shared" si="3"/>
        <v>0</v>
      </c>
      <c r="J12" s="282">
        <f t="shared" si="4"/>
        <v>-1</v>
      </c>
      <c r="L12" s="282" t="str">
        <f t="shared" si="5"/>
        <v>Interest Paid</v>
      </c>
      <c r="M12" s="282">
        <f t="shared" si="6"/>
        <v>-292</v>
      </c>
      <c r="N12" s="282">
        <f t="shared" si="7"/>
        <v>-1</v>
      </c>
      <c r="P12" s="283">
        <f ca="1">OFFSET($D12,DataBase!S12,0)</f>
        <v>0</v>
      </c>
      <c r="Q12" s="284">
        <f ca="1">OFFSET($E12,DataBase!S12,0)</f>
        <v>0</v>
      </c>
      <c r="R12" s="284">
        <f t="shared" si="8"/>
        <v>1</v>
      </c>
      <c r="S12" s="285">
        <f ca="1">IFERROR(ROW(OFFSET(DataBase!R12,S11,,150))+MATCH(1,OFFSET(DataBase!R12,S11,,150),0)-1-ROW(),1000)</f>
        <v>1000</v>
      </c>
      <c r="U12" s="283" t="str">
        <f ca="1">OFFSET($H12,DataBase!X12,0)</f>
        <v>Other Investment Payments</v>
      </c>
      <c r="V12" s="284">
        <f ca="1">OFFSET($I12,DataBase!X12,0)</f>
        <v>0</v>
      </c>
      <c r="W12" s="284">
        <f t="shared" si="9"/>
        <v>0</v>
      </c>
      <c r="X12" s="285">
        <f ca="1">IFERROR(ROW(OFFSET(DataBase!W12,X11,,150))+MATCH(1,OFFSET(DataBase!W12,X11,,150),0)-1-ROW(),1000)</f>
        <v>5</v>
      </c>
      <c r="Z12" s="283">
        <f ca="1">OFFSET($L12,DataBase!AC12,0)</f>
        <v>0</v>
      </c>
      <c r="AA12" s="284">
        <f ca="1">OFFSET($M12,DataBase!AC12,0)</f>
        <v>0</v>
      </c>
      <c r="AB12" s="284">
        <f t="shared" si="10"/>
        <v>1</v>
      </c>
      <c r="AC12" s="285">
        <f ca="1">IFERROR(ROW(OFFSET(DataBase!AB12,AC11,,150))+MATCH(1,OFFSET(DataBase!AB12,AC11,,150),0)-1-ROW(),1000)</f>
        <v>1000</v>
      </c>
      <c r="AE12" s="82" t="s">
        <v>40</v>
      </c>
    </row>
    <row r="13" spans="2:34" x14ac:dyDescent="0.25">
      <c r="B13" s="71">
        <v>11</v>
      </c>
      <c r="D13" s="282" t="str">
        <f t="shared" si="0"/>
        <v>General and Administrative Expenses</v>
      </c>
      <c r="E13" s="282">
        <f t="shared" si="1"/>
        <v>-3365</v>
      </c>
      <c r="F13" s="282">
        <f t="shared" si="11"/>
        <v>-1</v>
      </c>
      <c r="H13" s="282" t="str">
        <f t="shared" si="2"/>
        <v>Purchase of Property, Plant and Equipment</v>
      </c>
      <c r="I13" s="282">
        <f t="shared" si="3"/>
        <v>-6000</v>
      </c>
      <c r="J13" s="282">
        <f t="shared" si="4"/>
        <v>-1</v>
      </c>
      <c r="L13" s="282" t="str">
        <f t="shared" si="5"/>
        <v>Repurchase of Equity</v>
      </c>
      <c r="M13" s="282">
        <f t="shared" si="6"/>
        <v>-1000</v>
      </c>
      <c r="N13" s="282">
        <f t="shared" si="7"/>
        <v>-1</v>
      </c>
      <c r="P13" s="283">
        <f ca="1">OFFSET($D13,DataBase!S13,0)</f>
        <v>0</v>
      </c>
      <c r="Q13" s="284">
        <f ca="1">OFFSET($E13,DataBase!S13,0)</f>
        <v>0</v>
      </c>
      <c r="R13" s="284">
        <f t="shared" si="8"/>
        <v>1</v>
      </c>
      <c r="S13" s="285">
        <f ca="1">IFERROR(ROW(OFFSET(DataBase!R13,S12,,150))+MATCH(1,OFFSET(DataBase!R13,S12,,150),0)-1-ROW(),1000)</f>
        <v>1000</v>
      </c>
      <c r="U13" s="283">
        <f ca="1">OFFSET($H13,DataBase!X13,0)</f>
        <v>0</v>
      </c>
      <c r="V13" s="284">
        <f ca="1">OFFSET($I13,DataBase!X13,0)</f>
        <v>0</v>
      </c>
      <c r="W13" s="284">
        <f t="shared" si="9"/>
        <v>1</v>
      </c>
      <c r="X13" s="285">
        <f ca="1">IFERROR(ROW(OFFSET(DataBase!W13,X12,,150))+MATCH(1,OFFSET(DataBase!W13,X12,,150),0)-1-ROW(),1000)</f>
        <v>1000</v>
      </c>
      <c r="Z13" s="283">
        <f ca="1">OFFSET($L13,DataBase!AC13,0)</f>
        <v>0</v>
      </c>
      <c r="AA13" s="284">
        <f ca="1">OFFSET($M13,DataBase!AC13,0)</f>
        <v>0</v>
      </c>
      <c r="AB13" s="284">
        <f t="shared" si="10"/>
        <v>1</v>
      </c>
      <c r="AC13" s="285">
        <f ca="1">IFERROR(ROW(OFFSET(DataBase!AB13,AC12,,150))+MATCH(1,OFFSET(DataBase!AB13,AC12,,150),0)-1-ROW(),1000)</f>
        <v>1000</v>
      </c>
      <c r="AE13" s="82" t="s">
        <v>75</v>
      </c>
    </row>
    <row r="14" spans="2:34" x14ac:dyDescent="0.25">
      <c r="B14" s="71">
        <v>12</v>
      </c>
      <c r="D14" s="282" t="str">
        <f t="shared" si="0"/>
        <v>Income Taxes</v>
      </c>
      <c r="E14" s="282">
        <f t="shared" si="1"/>
        <v>-750</v>
      </c>
      <c r="F14" s="282">
        <f t="shared" si="11"/>
        <v>-1</v>
      </c>
      <c r="H14" s="282" t="str">
        <f t="shared" si="2"/>
        <v>Lending</v>
      </c>
      <c r="I14" s="282">
        <f t="shared" si="3"/>
        <v>-150</v>
      </c>
      <c r="J14" s="282">
        <f t="shared" si="4"/>
        <v>-1</v>
      </c>
      <c r="L14" s="282" t="str">
        <f t="shared" si="5"/>
        <v>Dividends and Distributions</v>
      </c>
      <c r="M14" s="282">
        <f t="shared" si="6"/>
        <v>-1200</v>
      </c>
      <c r="N14" s="282">
        <f t="shared" si="7"/>
        <v>-1</v>
      </c>
      <c r="P14" s="283">
        <f ca="1">OFFSET($D14,DataBase!S14,0)</f>
        <v>0</v>
      </c>
      <c r="Q14" s="284">
        <f ca="1">OFFSET($E14,DataBase!S14,0)</f>
        <v>0</v>
      </c>
      <c r="R14" s="284">
        <f t="shared" si="8"/>
        <v>1</v>
      </c>
      <c r="S14" s="285">
        <f ca="1">IFERROR(ROW(OFFSET(DataBase!R14,S13,,150))+MATCH(1,OFFSET(DataBase!R14,S13,,150),0)-1-ROW(),1000)</f>
        <v>1000</v>
      </c>
      <c r="U14" s="283">
        <f ca="1">OFFSET($H14,DataBase!X14,0)</f>
        <v>0</v>
      </c>
      <c r="V14" s="284">
        <f ca="1">OFFSET($I14,DataBase!X14,0)</f>
        <v>0</v>
      </c>
      <c r="W14" s="284">
        <f t="shared" si="9"/>
        <v>1</v>
      </c>
      <c r="X14" s="285">
        <f ca="1">IFERROR(ROW(OFFSET(DataBase!W14,X13,,150))+MATCH(1,OFFSET(DataBase!W14,X13,,150),0)-1-ROW(),1000)</f>
        <v>1000</v>
      </c>
      <c r="Z14" s="283">
        <f ca="1">OFFSET($L14,DataBase!AC14,0)</f>
        <v>0</v>
      </c>
      <c r="AA14" s="284">
        <f ca="1">OFFSET($M14,DataBase!AC14,0)</f>
        <v>0</v>
      </c>
      <c r="AB14" s="284">
        <f t="shared" si="10"/>
        <v>1</v>
      </c>
      <c r="AC14" s="285">
        <f ca="1">IFERROR(ROW(OFFSET(DataBase!AB14,AC13,,150))+MATCH(1,OFFSET(DataBase!AB14,AC13,,150),0)-1-ROW(),1000)</f>
        <v>1000</v>
      </c>
      <c r="AE14" s="82" t="s">
        <v>51</v>
      </c>
    </row>
    <row r="15" spans="2:34" x14ac:dyDescent="0.25">
      <c r="B15" s="71">
        <v>13</v>
      </c>
      <c r="D15" s="282" t="str">
        <f t="shared" si="0"/>
        <v>Total Operating Payments:</v>
      </c>
      <c r="E15" s="282">
        <f t="shared" si="1"/>
        <v>-22765</v>
      </c>
      <c r="F15" s="282">
        <f t="shared" si="11"/>
        <v>-1</v>
      </c>
      <c r="H15" s="282" t="str">
        <f t="shared" si="2"/>
        <v>Purchase of Securities</v>
      </c>
      <c r="I15" s="282">
        <f t="shared" si="3"/>
        <v>-1900</v>
      </c>
      <c r="J15" s="282">
        <f t="shared" si="4"/>
        <v>-1</v>
      </c>
      <c r="L15" s="282" t="str">
        <f t="shared" si="5"/>
        <v>Other Financing Payments</v>
      </c>
      <c r="M15" s="282">
        <f t="shared" si="6"/>
        <v>0</v>
      </c>
      <c r="N15" s="282">
        <f t="shared" si="7"/>
        <v>-1</v>
      </c>
      <c r="P15" s="283">
        <f ca="1">OFFSET($D15,DataBase!S15,0)</f>
        <v>0</v>
      </c>
      <c r="Q15" s="284">
        <f ca="1">OFFSET($E15,DataBase!S15,0)</f>
        <v>0</v>
      </c>
      <c r="R15" s="284">
        <f t="shared" si="8"/>
        <v>0</v>
      </c>
      <c r="S15" s="285">
        <f ca="1">IFERROR(ROW(OFFSET(DataBase!R15,S14,,150))+MATCH(1,OFFSET(DataBase!R15,S14,,150),0)-1-ROW(),1000)</f>
        <v>1000</v>
      </c>
      <c r="U15" s="283">
        <f ca="1">OFFSET($H15,DataBase!X15,0)</f>
        <v>0</v>
      </c>
      <c r="V15" s="284">
        <f ca="1">OFFSET($I15,DataBase!X15,0)</f>
        <v>0</v>
      </c>
      <c r="W15" s="284">
        <f t="shared" si="9"/>
        <v>1</v>
      </c>
      <c r="X15" s="285">
        <f ca="1">IFERROR(ROW(OFFSET(DataBase!W15,X14,,150))+MATCH(1,OFFSET(DataBase!W15,X14,,150),0)-1-ROW(),1000)</f>
        <v>1000</v>
      </c>
      <c r="Z15" s="283">
        <f ca="1">OFFSET($L15,DataBase!AC15,0)</f>
        <v>0</v>
      </c>
      <c r="AA15" s="284">
        <f ca="1">OFFSET($M15,DataBase!AC15,0)</f>
        <v>0</v>
      </c>
      <c r="AB15" s="284">
        <f t="shared" si="10"/>
        <v>1</v>
      </c>
      <c r="AC15" s="285">
        <f ca="1">IFERROR(ROW(OFFSET(DataBase!AB15,AC14,,150))+MATCH(1,OFFSET(DataBase!AB15,AC14,,150),0)-1-ROW(),1000)</f>
        <v>1000</v>
      </c>
      <c r="AE15" s="82" t="s">
        <v>69</v>
      </c>
    </row>
    <row r="16" spans="2:34" x14ac:dyDescent="0.25">
      <c r="B16" s="71">
        <v>14</v>
      </c>
      <c r="D16" s="282" t="str">
        <f t="shared" si="0"/>
        <v>Net Cash From Operations:</v>
      </c>
      <c r="E16" s="282">
        <f t="shared" si="1"/>
        <v>-3345</v>
      </c>
      <c r="F16" s="282">
        <f t="shared" si="11"/>
        <v>-1</v>
      </c>
      <c r="H16" s="282" t="str">
        <f t="shared" si="2"/>
        <v>Acquiring Interest in Affiliates</v>
      </c>
      <c r="I16" s="282">
        <f t="shared" si="3"/>
        <v>0</v>
      </c>
      <c r="J16" s="282">
        <f t="shared" si="4"/>
        <v>-1</v>
      </c>
      <c r="L16" s="282" t="str">
        <f t="shared" si="5"/>
        <v>Total Financing Payments:</v>
      </c>
      <c r="M16" s="282">
        <f t="shared" si="6"/>
        <v>-3192</v>
      </c>
      <c r="N16" s="282">
        <f t="shared" si="7"/>
        <v>-1</v>
      </c>
      <c r="P16" s="283">
        <f ca="1">OFFSET($D16,DataBase!S16,0)</f>
        <v>0</v>
      </c>
      <c r="Q16" s="284">
        <f ca="1">OFFSET($E16,DataBase!S16,0)</f>
        <v>0</v>
      </c>
      <c r="R16" s="284">
        <f t="shared" si="8"/>
        <v>0</v>
      </c>
      <c r="S16" s="285">
        <f ca="1">IFERROR(ROW(OFFSET(DataBase!R16,S15,,150))+MATCH(1,OFFSET(DataBase!R16,S15,,150),0)-1-ROW(),1000)</f>
        <v>1000</v>
      </c>
      <c r="U16" s="283">
        <f ca="1">OFFSET($H16,DataBase!X16,0)</f>
        <v>0</v>
      </c>
      <c r="V16" s="284">
        <f ca="1">OFFSET($I16,DataBase!X16,0)</f>
        <v>0</v>
      </c>
      <c r="W16" s="284">
        <f t="shared" si="9"/>
        <v>1</v>
      </c>
      <c r="X16" s="285">
        <f ca="1">IFERROR(ROW(OFFSET(DataBase!W16,X15,,150))+MATCH(1,OFFSET(DataBase!W16,X15,,150),0)-1-ROW(),1000)</f>
        <v>1000</v>
      </c>
      <c r="Z16" s="283">
        <f ca="1">OFFSET($L16,DataBase!AC16,0)</f>
        <v>0</v>
      </c>
      <c r="AA16" s="284">
        <f ca="1">OFFSET($M16,DataBase!AC16,0)</f>
        <v>0</v>
      </c>
      <c r="AB16" s="284">
        <f t="shared" si="10"/>
        <v>0</v>
      </c>
      <c r="AC16" s="285">
        <f ca="1">IFERROR(ROW(OFFSET(DataBase!AB16,AC15,,150))+MATCH(1,OFFSET(DataBase!AB16,AC15,,150),0)-1-ROW(),1000)</f>
        <v>1000</v>
      </c>
      <c r="AE16" s="82" t="s">
        <v>52</v>
      </c>
    </row>
    <row r="17" spans="2:31" x14ac:dyDescent="0.25">
      <c r="B17" s="71">
        <v>15</v>
      </c>
      <c r="D17" s="282">
        <f t="shared" si="0"/>
        <v>0</v>
      </c>
      <c r="E17" s="282">
        <f t="shared" si="1"/>
        <v>0</v>
      </c>
      <c r="F17" s="282">
        <f t="shared" si="11"/>
        <v>-1</v>
      </c>
      <c r="H17" s="282" t="str">
        <f t="shared" si="2"/>
        <v>Other Investment Payments</v>
      </c>
      <c r="I17" s="282">
        <f t="shared" si="3"/>
        <v>0</v>
      </c>
      <c r="J17" s="282">
        <f t="shared" si="4"/>
        <v>-1</v>
      </c>
      <c r="L17" s="282" t="str">
        <f t="shared" si="5"/>
        <v>Net Cash from Financing Activities:</v>
      </c>
      <c r="M17" s="282">
        <f t="shared" si="6"/>
        <v>-2808</v>
      </c>
      <c r="N17" s="282">
        <f t="shared" si="7"/>
        <v>-1</v>
      </c>
      <c r="P17" s="283">
        <f ca="1">OFFSET($D17,DataBase!S17,0)</f>
        <v>0</v>
      </c>
      <c r="Q17" s="284">
        <f ca="1">OFFSET($E17,DataBase!S17,0)</f>
        <v>0</v>
      </c>
      <c r="R17" s="284">
        <f t="shared" si="8"/>
        <v>0</v>
      </c>
      <c r="S17" s="285">
        <f ca="1">IFERROR(ROW(OFFSET(DataBase!R17,S16,,150))+MATCH(1,OFFSET(DataBase!R17,S16,,150),0)-1-ROW(),1000)</f>
        <v>1000</v>
      </c>
      <c r="U17" s="283">
        <f ca="1">OFFSET($H17,DataBase!X17,0)</f>
        <v>0</v>
      </c>
      <c r="V17" s="284">
        <f ca="1">OFFSET($I17,DataBase!X17,0)</f>
        <v>0</v>
      </c>
      <c r="W17" s="284">
        <f t="shared" si="9"/>
        <v>1</v>
      </c>
      <c r="X17" s="285">
        <f ca="1">IFERROR(ROW(OFFSET(DataBase!W17,X16,,150))+MATCH(1,OFFSET(DataBase!W17,X16,,150),0)-1-ROW(),1000)</f>
        <v>1000</v>
      </c>
      <c r="Z17" s="283">
        <f ca="1">OFFSET($L17,DataBase!AC17,0)</f>
        <v>0</v>
      </c>
      <c r="AA17" s="284">
        <f ca="1">OFFSET($M17,DataBase!AC17,0)</f>
        <v>0</v>
      </c>
      <c r="AB17" s="284">
        <f t="shared" si="10"/>
        <v>0</v>
      </c>
      <c r="AC17" s="285">
        <f ca="1">IFERROR(ROW(OFFSET(DataBase!AB17,AC16,,150))+MATCH(1,OFFSET(DataBase!AB17,AC16,,150),0)-1-ROW(),1000)</f>
        <v>1000</v>
      </c>
      <c r="AE17" s="82" t="s">
        <v>76</v>
      </c>
    </row>
    <row r="18" spans="2:31" x14ac:dyDescent="0.25">
      <c r="B18" s="71">
        <v>16</v>
      </c>
      <c r="D18" s="282">
        <f t="shared" si="0"/>
        <v>0</v>
      </c>
      <c r="E18" s="282">
        <f t="shared" si="1"/>
        <v>0</v>
      </c>
      <c r="F18" s="282">
        <f t="shared" si="11"/>
        <v>-1</v>
      </c>
      <c r="H18" s="282" t="str">
        <f t="shared" si="2"/>
        <v>Total Investment Payments:</v>
      </c>
      <c r="I18" s="282">
        <f t="shared" si="3"/>
        <v>-8050</v>
      </c>
      <c r="J18" s="282">
        <f t="shared" si="4"/>
        <v>-1</v>
      </c>
      <c r="L18" s="282">
        <f t="shared" si="5"/>
        <v>0</v>
      </c>
      <c r="M18" s="282">
        <f t="shared" si="6"/>
        <v>0</v>
      </c>
      <c r="N18" s="282">
        <f t="shared" si="7"/>
        <v>-1</v>
      </c>
      <c r="P18" s="283">
        <f ca="1">OFFSET($D18,DataBase!S18,0)</f>
        <v>0</v>
      </c>
      <c r="Q18" s="284">
        <f ca="1">OFFSET($E18,DataBase!S18,0)</f>
        <v>0</v>
      </c>
      <c r="R18" s="284">
        <f t="shared" si="8"/>
        <v>0</v>
      </c>
      <c r="S18" s="285">
        <f ca="1">IFERROR(ROW(OFFSET(DataBase!R18,S17,,150))+MATCH(1,OFFSET(DataBase!R18,S17,,150),0)-1-ROW(),1000)</f>
        <v>1000</v>
      </c>
      <c r="U18" s="283">
        <f ca="1">OFFSET($H18,DataBase!X18,0)</f>
        <v>0</v>
      </c>
      <c r="V18" s="284">
        <f ca="1">OFFSET($I18,DataBase!X18,0)</f>
        <v>0</v>
      </c>
      <c r="W18" s="284">
        <f t="shared" si="9"/>
        <v>0</v>
      </c>
      <c r="X18" s="285">
        <f ca="1">IFERROR(ROW(OFFSET(DataBase!W18,X17,,150))+MATCH(1,OFFSET(DataBase!W18,X17,,150),0)-1-ROW(),1000)</f>
        <v>1000</v>
      </c>
      <c r="Z18" s="283">
        <f ca="1">OFFSET($L18,DataBase!AC18,0)</f>
        <v>0</v>
      </c>
      <c r="AA18" s="284">
        <f ca="1">OFFSET($M18,DataBase!AC18,0)</f>
        <v>0</v>
      </c>
      <c r="AB18" s="284">
        <f t="shared" si="10"/>
        <v>0</v>
      </c>
      <c r="AC18" s="285">
        <f ca="1">IFERROR(ROW(OFFSET(DataBase!AB18,AC17,,150))+MATCH(1,OFFSET(DataBase!AB18,AC17,,150),0)-1-ROW(),1000)</f>
        <v>1000</v>
      </c>
      <c r="AE18" s="82" t="s">
        <v>53</v>
      </c>
    </row>
    <row r="19" spans="2:31" x14ac:dyDescent="0.25">
      <c r="B19" s="71">
        <v>17</v>
      </c>
      <c r="D19" s="282">
        <f t="shared" si="0"/>
        <v>0</v>
      </c>
      <c r="E19" s="282">
        <f t="shared" si="1"/>
        <v>0</v>
      </c>
      <c r="F19" s="282">
        <f t="shared" si="11"/>
        <v>-1</v>
      </c>
      <c r="H19" s="282" t="str">
        <f t="shared" si="2"/>
        <v>Net Cash from Investing Activities:</v>
      </c>
      <c r="I19" s="282">
        <f t="shared" si="3"/>
        <v>3975</v>
      </c>
      <c r="J19" s="282">
        <f t="shared" si="4"/>
        <v>-1</v>
      </c>
      <c r="L19" s="282">
        <f t="shared" si="5"/>
        <v>0</v>
      </c>
      <c r="M19" s="282">
        <f t="shared" si="6"/>
        <v>0</v>
      </c>
      <c r="N19" s="282">
        <f t="shared" si="7"/>
        <v>-1</v>
      </c>
      <c r="P19" s="283">
        <f ca="1">OFFSET($D19,DataBase!S19,0)</f>
        <v>0</v>
      </c>
      <c r="Q19" s="284">
        <f ca="1">OFFSET($E19,DataBase!S19,0)</f>
        <v>0</v>
      </c>
      <c r="R19" s="284">
        <f t="shared" si="8"/>
        <v>0</v>
      </c>
      <c r="S19" s="285">
        <f ca="1">IFERROR(ROW(OFFSET(DataBase!R19,S18,,150))+MATCH(1,OFFSET(DataBase!R19,S18,,150),0)-1-ROW(),1000)</f>
        <v>1000</v>
      </c>
      <c r="U19" s="283">
        <f ca="1">OFFSET($H19,DataBase!X19,0)</f>
        <v>0</v>
      </c>
      <c r="V19" s="284">
        <f ca="1">OFFSET($I19,DataBase!X19,0)</f>
        <v>0</v>
      </c>
      <c r="W19" s="284">
        <f t="shared" si="9"/>
        <v>0</v>
      </c>
      <c r="X19" s="285">
        <f ca="1">IFERROR(ROW(OFFSET(DataBase!W19,X18,,150))+MATCH(1,OFFSET(DataBase!W19,X18,,150),0)-1-ROW(),1000)</f>
        <v>1000</v>
      </c>
      <c r="Z19" s="283">
        <f ca="1">OFFSET($L19,DataBase!AC19,0)</f>
        <v>0</v>
      </c>
      <c r="AA19" s="284">
        <f ca="1">OFFSET($M19,DataBase!AC19,0)</f>
        <v>0</v>
      </c>
      <c r="AB19" s="284">
        <f t="shared" si="10"/>
        <v>0</v>
      </c>
      <c r="AC19" s="285">
        <f ca="1">IFERROR(ROW(OFFSET(DataBase!AB19,AC18,,150))+MATCH(1,OFFSET(DataBase!AB19,AC18,,150),0)-1-ROW(),1000)</f>
        <v>1000</v>
      </c>
      <c r="AE19" s="82" t="s">
        <v>77</v>
      </c>
    </row>
    <row r="20" spans="2:31" x14ac:dyDescent="0.25">
      <c r="B20" s="71">
        <v>18</v>
      </c>
      <c r="D20" s="282">
        <f t="shared" si="0"/>
        <v>0</v>
      </c>
      <c r="E20" s="282">
        <f t="shared" si="1"/>
        <v>0</v>
      </c>
      <c r="F20" s="282">
        <f t="shared" si="11"/>
        <v>-1</v>
      </c>
      <c r="H20" s="282">
        <f t="shared" si="2"/>
        <v>0</v>
      </c>
      <c r="I20" s="282">
        <f t="shared" si="3"/>
        <v>0</v>
      </c>
      <c r="J20" s="282">
        <f t="shared" si="4"/>
        <v>-1</v>
      </c>
      <c r="L20" s="282">
        <f t="shared" si="5"/>
        <v>0</v>
      </c>
      <c r="M20" s="282">
        <f t="shared" si="6"/>
        <v>0</v>
      </c>
      <c r="N20" s="282">
        <f t="shared" si="7"/>
        <v>-1</v>
      </c>
      <c r="P20" s="283">
        <f ca="1">OFFSET($D20,DataBase!S20,0)</f>
        <v>0</v>
      </c>
      <c r="Q20" s="284">
        <f ca="1">OFFSET($E20,DataBase!S20,0)</f>
        <v>0</v>
      </c>
      <c r="R20" s="284">
        <f t="shared" si="8"/>
        <v>0</v>
      </c>
      <c r="S20" s="285">
        <f ca="1">IFERROR(ROW(OFFSET(DataBase!R20,S19,,150))+MATCH(1,OFFSET(DataBase!R20,S19,,150),0)-1-ROW(),1000)</f>
        <v>1000</v>
      </c>
      <c r="U20" s="283">
        <f ca="1">OFFSET($H20,DataBase!X20,0)</f>
        <v>0</v>
      </c>
      <c r="V20" s="284">
        <f ca="1">OFFSET($I20,DataBase!X20,0)</f>
        <v>0</v>
      </c>
      <c r="W20" s="284">
        <f t="shared" si="9"/>
        <v>0</v>
      </c>
      <c r="X20" s="285">
        <f ca="1">IFERROR(ROW(OFFSET(DataBase!W20,X19,,150))+MATCH(1,OFFSET(DataBase!W20,X19,,150),0)-1-ROW(),1000)</f>
        <v>1000</v>
      </c>
      <c r="Z20" s="283">
        <f ca="1">OFFSET($L20,DataBase!AC20,0)</f>
        <v>0</v>
      </c>
      <c r="AA20" s="284">
        <f ca="1">OFFSET($M20,DataBase!AC20,0)</f>
        <v>0</v>
      </c>
      <c r="AB20" s="284">
        <f t="shared" si="10"/>
        <v>0</v>
      </c>
      <c r="AC20" s="285">
        <f ca="1">IFERROR(ROW(OFFSET(DataBase!AB20,AC19,,150))+MATCH(1,OFFSET(DataBase!AB20,AC19,,150),0)-1-ROW(),1000)</f>
        <v>1000</v>
      </c>
      <c r="AE20" s="82" t="s">
        <v>54</v>
      </c>
    </row>
    <row r="21" spans="2:31" x14ac:dyDescent="0.25">
      <c r="B21" s="71">
        <v>19</v>
      </c>
      <c r="D21" s="282">
        <f t="shared" si="0"/>
        <v>0</v>
      </c>
      <c r="E21" s="282">
        <f t="shared" si="1"/>
        <v>0</v>
      </c>
      <c r="F21" s="282">
        <f t="shared" si="11"/>
        <v>-1</v>
      </c>
      <c r="H21" s="282">
        <f t="shared" si="2"/>
        <v>0</v>
      </c>
      <c r="I21" s="282">
        <f t="shared" si="3"/>
        <v>0</v>
      </c>
      <c r="J21" s="282">
        <f t="shared" si="4"/>
        <v>-1</v>
      </c>
      <c r="L21" s="282">
        <f t="shared" si="5"/>
        <v>0</v>
      </c>
      <c r="M21" s="282">
        <f t="shared" si="6"/>
        <v>0</v>
      </c>
      <c r="N21" s="282">
        <f t="shared" si="7"/>
        <v>-1</v>
      </c>
      <c r="P21" s="283">
        <f ca="1">OFFSET($D21,DataBase!S21,0)</f>
        <v>0</v>
      </c>
      <c r="Q21" s="284">
        <f ca="1">OFFSET($E21,DataBase!S21,0)</f>
        <v>0</v>
      </c>
      <c r="R21" s="284">
        <f t="shared" si="8"/>
        <v>0</v>
      </c>
      <c r="S21" s="285">
        <f ca="1">IFERROR(ROW(OFFSET(DataBase!R21,S20,,150))+MATCH(1,OFFSET(DataBase!R21,S20,,150),0)-1-ROW(),1000)</f>
        <v>1000</v>
      </c>
      <c r="U21" s="283">
        <f ca="1">OFFSET($H21,DataBase!X21,0)</f>
        <v>0</v>
      </c>
      <c r="V21" s="284">
        <f ca="1">OFFSET($I21,DataBase!X21,0)</f>
        <v>0</v>
      </c>
      <c r="W21" s="284">
        <f t="shared" si="9"/>
        <v>0</v>
      </c>
      <c r="X21" s="285">
        <f ca="1">IFERROR(ROW(OFFSET(DataBase!W21,X20,,150))+MATCH(1,OFFSET(DataBase!W21,X20,,150),0)-1-ROW(),1000)</f>
        <v>1000</v>
      </c>
      <c r="Z21" s="283">
        <f ca="1">OFFSET($L21,DataBase!AC21,0)</f>
        <v>0</v>
      </c>
      <c r="AA21" s="284">
        <f ca="1">OFFSET($M21,DataBase!AC21,0)</f>
        <v>0</v>
      </c>
      <c r="AB21" s="284">
        <f t="shared" si="10"/>
        <v>0</v>
      </c>
      <c r="AC21" s="285">
        <f ca="1">IFERROR(ROW(OFFSET(DataBase!AB21,AC20,,150))+MATCH(1,OFFSET(DataBase!AB21,AC20,,150),0)-1-ROW(),1000)</f>
        <v>1000</v>
      </c>
      <c r="AE21" s="84"/>
    </row>
    <row r="22" spans="2:31" x14ac:dyDescent="0.25">
      <c r="B22" s="71">
        <v>20</v>
      </c>
      <c r="D22" s="282">
        <f t="shared" si="0"/>
        <v>0</v>
      </c>
      <c r="E22" s="282">
        <f t="shared" si="1"/>
        <v>0</v>
      </c>
      <c r="F22" s="282">
        <f t="shared" si="11"/>
        <v>-1</v>
      </c>
      <c r="H22" s="282">
        <f t="shared" si="2"/>
        <v>0</v>
      </c>
      <c r="I22" s="282">
        <f t="shared" si="3"/>
        <v>0</v>
      </c>
      <c r="J22" s="282">
        <f t="shared" si="4"/>
        <v>-1</v>
      </c>
      <c r="L22" s="282">
        <f t="shared" si="5"/>
        <v>0</v>
      </c>
      <c r="M22" s="282">
        <f t="shared" si="6"/>
        <v>0</v>
      </c>
      <c r="N22" s="282">
        <f t="shared" si="7"/>
        <v>-1</v>
      </c>
      <c r="P22" s="283">
        <f ca="1">OFFSET($D22,DataBase!S22,0)</f>
        <v>0</v>
      </c>
      <c r="Q22" s="284">
        <f ca="1">OFFSET($E22,DataBase!S22,0)</f>
        <v>0</v>
      </c>
      <c r="R22" s="284">
        <f t="shared" si="8"/>
        <v>0</v>
      </c>
      <c r="S22" s="285">
        <f ca="1">IFERROR(ROW(OFFSET(DataBase!R22,S21,,150))+MATCH(1,OFFSET(DataBase!R22,S21,,150),0)-1-ROW(),1000)</f>
        <v>1000</v>
      </c>
      <c r="U22" s="283">
        <f ca="1">OFFSET($H22,DataBase!X22,0)</f>
        <v>0</v>
      </c>
      <c r="V22" s="284">
        <f ca="1">OFFSET($I22,DataBase!X22,0)</f>
        <v>0</v>
      </c>
      <c r="W22" s="284">
        <f t="shared" si="9"/>
        <v>0</v>
      </c>
      <c r="X22" s="285">
        <f ca="1">IFERROR(ROW(OFFSET(DataBase!W22,X21,,150))+MATCH(1,OFFSET(DataBase!W22,X21,,150),0)-1-ROW(),1000)</f>
        <v>1000</v>
      </c>
      <c r="Z22" s="283">
        <f ca="1">OFFSET($L22,DataBase!AC22,0)</f>
        <v>0</v>
      </c>
      <c r="AA22" s="284">
        <f ca="1">OFFSET($M22,DataBase!AC22,0)</f>
        <v>0</v>
      </c>
      <c r="AB22" s="284">
        <f t="shared" si="10"/>
        <v>0</v>
      </c>
      <c r="AC22" s="285">
        <f ca="1">IFERROR(ROW(OFFSET(DataBase!AB22,AC21,,150))+MATCH(1,OFFSET(DataBase!AB22,AC21,,150),0)-1-ROW(),1000)</f>
        <v>1000</v>
      </c>
    </row>
    <row r="23" spans="2:31" x14ac:dyDescent="0.25">
      <c r="B23" s="71">
        <v>21</v>
      </c>
      <c r="D23" s="282">
        <f t="shared" si="0"/>
        <v>0</v>
      </c>
      <c r="E23" s="282">
        <f t="shared" si="1"/>
        <v>0</v>
      </c>
      <c r="F23" s="282">
        <f t="shared" si="11"/>
        <v>-1</v>
      </c>
      <c r="H23" s="282">
        <f t="shared" si="2"/>
        <v>0</v>
      </c>
      <c r="I23" s="282">
        <f t="shared" si="3"/>
        <v>0</v>
      </c>
      <c r="J23" s="282">
        <f t="shared" si="4"/>
        <v>-1</v>
      </c>
      <c r="L23" s="282">
        <f t="shared" si="5"/>
        <v>0</v>
      </c>
      <c r="M23" s="282">
        <f t="shared" si="6"/>
        <v>0</v>
      </c>
      <c r="N23" s="282">
        <f t="shared" si="7"/>
        <v>-1</v>
      </c>
      <c r="P23" s="283">
        <f ca="1">OFFSET($D23,DataBase!S23,0)</f>
        <v>0</v>
      </c>
      <c r="Q23" s="284">
        <f ca="1">OFFSET($E23,DataBase!S23,0)</f>
        <v>0</v>
      </c>
      <c r="R23" s="284">
        <f t="shared" si="8"/>
        <v>0</v>
      </c>
      <c r="S23" s="285">
        <f ca="1">IFERROR(ROW(OFFSET(DataBase!R23,S22,,150))+MATCH(1,OFFSET(DataBase!R23,S22,,150),0)-1-ROW(),1000)</f>
        <v>1000</v>
      </c>
      <c r="U23" s="283">
        <f ca="1">OFFSET($H23,DataBase!X23,0)</f>
        <v>0</v>
      </c>
      <c r="V23" s="284">
        <f ca="1">OFFSET($I23,DataBase!X23,0)</f>
        <v>0</v>
      </c>
      <c r="W23" s="284">
        <f t="shared" si="9"/>
        <v>0</v>
      </c>
      <c r="X23" s="285">
        <f ca="1">IFERROR(ROW(OFFSET(DataBase!W23,X22,,150))+MATCH(1,OFFSET(DataBase!W23,X22,,150),0)-1-ROW(),1000)</f>
        <v>1000</v>
      </c>
      <c r="Z23" s="283">
        <f ca="1">OFFSET($L23,DataBase!AC23,0)</f>
        <v>0</v>
      </c>
      <c r="AA23" s="284">
        <f ca="1">OFFSET($M23,DataBase!AC23,0)</f>
        <v>0</v>
      </c>
      <c r="AB23" s="284">
        <f t="shared" si="10"/>
        <v>0</v>
      </c>
      <c r="AC23" s="285">
        <f ca="1">IFERROR(ROW(OFFSET(DataBase!AB23,AC22,,150))+MATCH(1,OFFSET(DataBase!AB23,AC22,,150),0)-1-ROW(),1000)</f>
        <v>1000</v>
      </c>
    </row>
    <row r="24" spans="2:31" x14ac:dyDescent="0.25">
      <c r="B24" s="71">
        <v>22</v>
      </c>
      <c r="D24" s="282">
        <f t="shared" si="0"/>
        <v>0</v>
      </c>
      <c r="E24" s="282">
        <f t="shared" si="1"/>
        <v>0</v>
      </c>
      <c r="F24" s="282">
        <f t="shared" si="11"/>
        <v>-1</v>
      </c>
      <c r="H24" s="282">
        <f t="shared" si="2"/>
        <v>0</v>
      </c>
      <c r="I24" s="282">
        <f t="shared" si="3"/>
        <v>0</v>
      </c>
      <c r="J24" s="282">
        <f t="shared" si="4"/>
        <v>-1</v>
      </c>
      <c r="L24" s="282">
        <f t="shared" si="5"/>
        <v>0</v>
      </c>
      <c r="M24" s="282">
        <f t="shared" si="6"/>
        <v>0</v>
      </c>
      <c r="N24" s="282">
        <f t="shared" si="7"/>
        <v>-1</v>
      </c>
      <c r="P24" s="283">
        <f ca="1">OFFSET($D24,DataBase!S24,0)</f>
        <v>0</v>
      </c>
      <c r="Q24" s="284">
        <f ca="1">OFFSET($E24,DataBase!S24,0)</f>
        <v>0</v>
      </c>
      <c r="R24" s="284">
        <f t="shared" si="8"/>
        <v>0</v>
      </c>
      <c r="S24" s="285">
        <f ca="1">IFERROR(ROW(OFFSET(DataBase!R24,S23,,150))+MATCH(1,OFFSET(DataBase!R24,S23,,150),0)-1-ROW(),1000)</f>
        <v>1000</v>
      </c>
      <c r="U24" s="283">
        <f ca="1">OFFSET($H24,DataBase!X24,0)</f>
        <v>0</v>
      </c>
      <c r="V24" s="284">
        <f ca="1">OFFSET($I24,DataBase!X24,0)</f>
        <v>0</v>
      </c>
      <c r="W24" s="284">
        <f t="shared" si="9"/>
        <v>0</v>
      </c>
      <c r="X24" s="285">
        <f ca="1">IFERROR(ROW(OFFSET(DataBase!W24,X23,,150))+MATCH(1,OFFSET(DataBase!W24,X23,,150),0)-1-ROW(),1000)</f>
        <v>1000</v>
      </c>
      <c r="Z24" s="283">
        <f ca="1">OFFSET($L24,DataBase!AC24,0)</f>
        <v>0</v>
      </c>
      <c r="AA24" s="284">
        <f ca="1">OFFSET($M24,DataBase!AC24,0)</f>
        <v>0</v>
      </c>
      <c r="AB24" s="284">
        <f t="shared" si="10"/>
        <v>0</v>
      </c>
      <c r="AC24" s="285">
        <f ca="1">IFERROR(ROW(OFFSET(DataBase!AB24,AC23,,150))+MATCH(1,OFFSET(DataBase!AB24,AC23,,150),0)-1-ROW(),1000)</f>
        <v>1000</v>
      </c>
    </row>
    <row r="25" spans="2:31" x14ac:dyDescent="0.25">
      <c r="B25" s="71">
        <v>23</v>
      </c>
      <c r="D25" s="282">
        <f t="shared" si="0"/>
        <v>0</v>
      </c>
      <c r="E25" s="282">
        <f t="shared" si="1"/>
        <v>0</v>
      </c>
      <c r="F25" s="282">
        <f t="shared" si="11"/>
        <v>-1</v>
      </c>
      <c r="H25" s="282">
        <f t="shared" si="2"/>
        <v>0</v>
      </c>
      <c r="I25" s="282">
        <f t="shared" si="3"/>
        <v>0</v>
      </c>
      <c r="J25" s="282">
        <f t="shared" si="4"/>
        <v>-1</v>
      </c>
      <c r="L25" s="282">
        <f t="shared" si="5"/>
        <v>0</v>
      </c>
      <c r="M25" s="282">
        <f t="shared" si="6"/>
        <v>0</v>
      </c>
      <c r="N25" s="282">
        <f t="shared" si="7"/>
        <v>-1</v>
      </c>
      <c r="P25" s="283">
        <f ca="1">OFFSET($D25,DataBase!S25,0)</f>
        <v>0</v>
      </c>
      <c r="Q25" s="284">
        <f ca="1">OFFSET($E25,DataBase!S25,0)</f>
        <v>0</v>
      </c>
      <c r="R25" s="284">
        <f t="shared" si="8"/>
        <v>0</v>
      </c>
      <c r="S25" s="285">
        <f ca="1">IFERROR(ROW(OFFSET(DataBase!R25,S24,,150))+MATCH(1,OFFSET(DataBase!R25,S24,,150),0)-1-ROW(),1000)</f>
        <v>1000</v>
      </c>
      <c r="U25" s="283">
        <f ca="1">OFFSET($H25,DataBase!X25,0)</f>
        <v>0</v>
      </c>
      <c r="V25" s="284">
        <f ca="1">OFFSET($I25,DataBase!X25,0)</f>
        <v>0</v>
      </c>
      <c r="W25" s="284">
        <f t="shared" si="9"/>
        <v>0</v>
      </c>
      <c r="X25" s="285">
        <f ca="1">IFERROR(ROW(OFFSET(DataBase!W25,X24,,150))+MATCH(1,OFFSET(DataBase!W25,X24,,150),0)-1-ROW(),1000)</f>
        <v>1000</v>
      </c>
      <c r="Z25" s="283">
        <f ca="1">OFFSET($L25,DataBase!AC25,0)</f>
        <v>0</v>
      </c>
      <c r="AA25" s="284">
        <f ca="1">OFFSET($M25,DataBase!AC25,0)</f>
        <v>0</v>
      </c>
      <c r="AB25" s="284">
        <f t="shared" si="10"/>
        <v>0</v>
      </c>
      <c r="AC25" s="285">
        <f ca="1">IFERROR(ROW(OFFSET(DataBase!AB25,AC24,,150))+MATCH(1,OFFSET(DataBase!AB25,AC24,,150),0)-1-ROW(),1000)</f>
        <v>1000</v>
      </c>
    </row>
    <row r="26" spans="2:31" x14ac:dyDescent="0.25">
      <c r="B26" s="71">
        <v>24</v>
      </c>
      <c r="D26" s="282">
        <f t="shared" si="0"/>
        <v>0</v>
      </c>
      <c r="E26" s="282">
        <f t="shared" si="1"/>
        <v>0</v>
      </c>
      <c r="F26" s="282">
        <f t="shared" si="11"/>
        <v>-1</v>
      </c>
      <c r="H26" s="282">
        <f t="shared" si="2"/>
        <v>0</v>
      </c>
      <c r="I26" s="282">
        <f t="shared" si="3"/>
        <v>0</v>
      </c>
      <c r="J26" s="282">
        <f t="shared" si="4"/>
        <v>-1</v>
      </c>
      <c r="L26" s="282">
        <f t="shared" si="5"/>
        <v>0</v>
      </c>
      <c r="M26" s="282">
        <f t="shared" si="6"/>
        <v>0</v>
      </c>
      <c r="N26" s="282">
        <f t="shared" si="7"/>
        <v>-1</v>
      </c>
      <c r="P26" s="283">
        <f ca="1">OFFSET($D26,DataBase!S26,0)</f>
        <v>0</v>
      </c>
      <c r="Q26" s="284">
        <f ca="1">OFFSET($E26,DataBase!S26,0)</f>
        <v>0</v>
      </c>
      <c r="R26" s="284">
        <f t="shared" si="8"/>
        <v>0</v>
      </c>
      <c r="S26" s="285">
        <f ca="1">IFERROR(ROW(OFFSET(DataBase!R26,S25,,150))+MATCH(1,OFFSET(DataBase!R26,S25,,150),0)-1-ROW(),1000)</f>
        <v>1000</v>
      </c>
      <c r="U26" s="283">
        <f ca="1">OFFSET($H26,DataBase!X26,0)</f>
        <v>0</v>
      </c>
      <c r="V26" s="284">
        <f ca="1">OFFSET($I26,DataBase!X26,0)</f>
        <v>0</v>
      </c>
      <c r="W26" s="284">
        <f t="shared" si="9"/>
        <v>0</v>
      </c>
      <c r="X26" s="285">
        <f ca="1">IFERROR(ROW(OFFSET(DataBase!W26,X25,,150))+MATCH(1,OFFSET(DataBase!W26,X25,,150),0)-1-ROW(),1000)</f>
        <v>1000</v>
      </c>
      <c r="Z26" s="283">
        <f ca="1">OFFSET($L26,DataBase!AC26,0)</f>
        <v>0</v>
      </c>
      <c r="AA26" s="284">
        <f ca="1">OFFSET($M26,DataBase!AC26,0)</f>
        <v>0</v>
      </c>
      <c r="AB26" s="284">
        <f t="shared" si="10"/>
        <v>0</v>
      </c>
      <c r="AC26" s="285">
        <f ca="1">IFERROR(ROW(OFFSET(DataBase!AB26,AC25,,150))+MATCH(1,OFFSET(DataBase!AB26,AC25,,150),0)-1-ROW(),1000)</f>
        <v>1000</v>
      </c>
    </row>
    <row r="27" spans="2:31" x14ac:dyDescent="0.25">
      <c r="B27" s="71">
        <v>25</v>
      </c>
      <c r="D27" s="282">
        <f t="shared" si="0"/>
        <v>0</v>
      </c>
      <c r="E27" s="282">
        <f t="shared" si="1"/>
        <v>0</v>
      </c>
      <c r="F27" s="282">
        <f t="shared" si="11"/>
        <v>-1</v>
      </c>
      <c r="H27" s="282">
        <f t="shared" si="2"/>
        <v>0</v>
      </c>
      <c r="I27" s="282">
        <f t="shared" si="3"/>
        <v>0</v>
      </c>
      <c r="J27" s="282">
        <f t="shared" si="4"/>
        <v>-1</v>
      </c>
      <c r="L27" s="282">
        <f t="shared" si="5"/>
        <v>0</v>
      </c>
      <c r="M27" s="282">
        <f t="shared" si="6"/>
        <v>0</v>
      </c>
      <c r="N27" s="282">
        <f t="shared" si="7"/>
        <v>-1</v>
      </c>
      <c r="P27" s="283">
        <f ca="1">OFFSET($D27,DataBase!S27,0)</f>
        <v>0</v>
      </c>
      <c r="Q27" s="284">
        <f ca="1">OFFSET($E27,DataBase!S27,0)</f>
        <v>0</v>
      </c>
      <c r="R27" s="284">
        <f t="shared" si="8"/>
        <v>0</v>
      </c>
      <c r="S27" s="285">
        <f ca="1">IFERROR(ROW(OFFSET(DataBase!R27,S26,,150))+MATCH(1,OFFSET(DataBase!R27,S26,,150),0)-1-ROW(),1000)</f>
        <v>1000</v>
      </c>
      <c r="U27" s="283">
        <f ca="1">OFFSET($H27,DataBase!X27,0)</f>
        <v>0</v>
      </c>
      <c r="V27" s="284">
        <f ca="1">OFFSET($I27,DataBase!X27,0)</f>
        <v>0</v>
      </c>
      <c r="W27" s="284">
        <f t="shared" si="9"/>
        <v>0</v>
      </c>
      <c r="X27" s="285">
        <f ca="1">IFERROR(ROW(OFFSET(DataBase!W27,X26,,150))+MATCH(1,OFFSET(DataBase!W27,X26,,150),0)-1-ROW(),1000)</f>
        <v>1000</v>
      </c>
      <c r="Z27" s="283">
        <f ca="1">OFFSET($L27,DataBase!AC27,0)</f>
        <v>0</v>
      </c>
      <c r="AA27" s="284">
        <f ca="1">OFFSET($M27,DataBase!AC27,0)</f>
        <v>0</v>
      </c>
      <c r="AB27" s="284">
        <f t="shared" si="10"/>
        <v>0</v>
      </c>
      <c r="AC27" s="285">
        <f ca="1">IFERROR(ROW(OFFSET(DataBase!AB27,AC26,,150))+MATCH(1,OFFSET(DataBase!AB27,AC26,,150),0)-1-ROW(),1000)</f>
        <v>1000</v>
      </c>
    </row>
    <row r="28" spans="2:31" x14ac:dyDescent="0.25">
      <c r="B28" s="71">
        <v>26</v>
      </c>
      <c r="D28" s="282">
        <f t="shared" si="0"/>
        <v>0</v>
      </c>
      <c r="E28" s="282">
        <f t="shared" si="1"/>
        <v>0</v>
      </c>
      <c r="F28" s="282">
        <f t="shared" si="11"/>
        <v>-1</v>
      </c>
      <c r="H28" s="282">
        <f t="shared" si="2"/>
        <v>0</v>
      </c>
      <c r="I28" s="282">
        <f t="shared" si="3"/>
        <v>0</v>
      </c>
      <c r="J28" s="282">
        <f t="shared" si="4"/>
        <v>-1</v>
      </c>
      <c r="L28" s="282">
        <f t="shared" si="5"/>
        <v>0</v>
      </c>
      <c r="M28" s="282">
        <f t="shared" si="6"/>
        <v>0</v>
      </c>
      <c r="N28" s="282">
        <f t="shared" si="7"/>
        <v>-1</v>
      </c>
      <c r="P28" s="283">
        <f ca="1">OFFSET($D28,DataBase!S28,0)</f>
        <v>0</v>
      </c>
      <c r="Q28" s="284">
        <f ca="1">OFFSET($E28,DataBase!S28,0)</f>
        <v>0</v>
      </c>
      <c r="R28" s="284">
        <f t="shared" si="8"/>
        <v>0</v>
      </c>
      <c r="S28" s="285">
        <f ca="1">IFERROR(ROW(OFFSET(DataBase!R28,S27,,150))+MATCH(1,OFFSET(DataBase!R28,S27,,150),0)-1-ROW(),1000)</f>
        <v>1000</v>
      </c>
      <c r="U28" s="283">
        <f ca="1">OFFSET($H28,DataBase!X28,0)</f>
        <v>0</v>
      </c>
      <c r="V28" s="284">
        <f ca="1">OFFSET($I28,DataBase!X28,0)</f>
        <v>0</v>
      </c>
      <c r="W28" s="284">
        <f t="shared" si="9"/>
        <v>0</v>
      </c>
      <c r="X28" s="285">
        <f ca="1">IFERROR(ROW(OFFSET(DataBase!W28,X27,,150))+MATCH(1,OFFSET(DataBase!W28,X27,,150),0)-1-ROW(),1000)</f>
        <v>1000</v>
      </c>
      <c r="Z28" s="283">
        <f ca="1">OFFSET($L28,DataBase!AC28,0)</f>
        <v>0</v>
      </c>
      <c r="AA28" s="284">
        <f ca="1">OFFSET($M28,DataBase!AC28,0)</f>
        <v>0</v>
      </c>
      <c r="AB28" s="284">
        <f t="shared" si="10"/>
        <v>0</v>
      </c>
      <c r="AC28" s="285">
        <f ca="1">IFERROR(ROW(OFFSET(DataBase!AB28,AC27,,150))+MATCH(1,OFFSET(DataBase!AB28,AC27,,150),0)-1-ROW(),1000)</f>
        <v>1000</v>
      </c>
    </row>
    <row r="29" spans="2:31" x14ac:dyDescent="0.25">
      <c r="B29" s="71">
        <v>27</v>
      </c>
      <c r="D29" s="282">
        <f t="shared" si="0"/>
        <v>0</v>
      </c>
      <c r="E29" s="282">
        <f t="shared" si="1"/>
        <v>0</v>
      </c>
      <c r="F29" s="282">
        <f t="shared" si="11"/>
        <v>-1</v>
      </c>
      <c r="H29" s="282">
        <f t="shared" si="2"/>
        <v>0</v>
      </c>
      <c r="I29" s="282">
        <f t="shared" si="3"/>
        <v>0</v>
      </c>
      <c r="J29" s="282">
        <f t="shared" si="4"/>
        <v>-1</v>
      </c>
      <c r="L29" s="282">
        <f t="shared" si="5"/>
        <v>0</v>
      </c>
      <c r="M29" s="282">
        <f t="shared" si="6"/>
        <v>0</v>
      </c>
      <c r="N29" s="282">
        <f t="shared" si="7"/>
        <v>-1</v>
      </c>
      <c r="P29" s="283">
        <f ca="1">OFFSET($D29,DataBase!S29,0)</f>
        <v>0</v>
      </c>
      <c r="Q29" s="284">
        <f ca="1">OFFSET($E29,DataBase!S29,0)</f>
        <v>0</v>
      </c>
      <c r="R29" s="284">
        <f t="shared" si="8"/>
        <v>0</v>
      </c>
      <c r="S29" s="285">
        <f ca="1">IFERROR(ROW(OFFSET(DataBase!R29,S28,,150))+MATCH(1,OFFSET(DataBase!R29,S28,,150),0)-1-ROW(),1000)</f>
        <v>1000</v>
      </c>
      <c r="U29" s="283">
        <f ca="1">OFFSET($H29,DataBase!X29,0)</f>
        <v>0</v>
      </c>
      <c r="V29" s="284">
        <f ca="1">OFFSET($I29,DataBase!X29,0)</f>
        <v>0</v>
      </c>
      <c r="W29" s="284">
        <f t="shared" si="9"/>
        <v>0</v>
      </c>
      <c r="X29" s="285">
        <f ca="1">IFERROR(ROW(OFFSET(DataBase!W29,X28,,150))+MATCH(1,OFFSET(DataBase!W29,X28,,150),0)-1-ROW(),1000)</f>
        <v>1000</v>
      </c>
      <c r="Z29" s="283">
        <f ca="1">OFFSET($L29,DataBase!AC29,0)</f>
        <v>0</v>
      </c>
      <c r="AA29" s="284">
        <f ca="1">OFFSET($M29,DataBase!AC29,0)</f>
        <v>0</v>
      </c>
      <c r="AB29" s="284">
        <f t="shared" si="10"/>
        <v>0</v>
      </c>
      <c r="AC29" s="285">
        <f ca="1">IFERROR(ROW(OFFSET(DataBase!AB29,AC28,,150))+MATCH(1,OFFSET(DataBase!AB29,AC28,,150),0)-1-ROW(),1000)</f>
        <v>1000</v>
      </c>
    </row>
    <row r="30" spans="2:31" x14ac:dyDescent="0.25">
      <c r="B30" s="71">
        <v>28</v>
      </c>
      <c r="D30" s="282">
        <f t="shared" si="0"/>
        <v>0</v>
      </c>
      <c r="E30" s="282">
        <f t="shared" si="1"/>
        <v>0</v>
      </c>
      <c r="F30" s="282">
        <f t="shared" si="11"/>
        <v>-1</v>
      </c>
      <c r="H30" s="282">
        <f t="shared" si="2"/>
        <v>0</v>
      </c>
      <c r="I30" s="282">
        <f t="shared" si="3"/>
        <v>0</v>
      </c>
      <c r="J30" s="282">
        <f t="shared" si="4"/>
        <v>-1</v>
      </c>
      <c r="L30" s="282">
        <f t="shared" si="5"/>
        <v>0</v>
      </c>
      <c r="M30" s="282">
        <f t="shared" si="6"/>
        <v>0</v>
      </c>
      <c r="N30" s="282">
        <f t="shared" si="7"/>
        <v>-1</v>
      </c>
      <c r="P30" s="283">
        <f ca="1">OFFSET($D30,DataBase!S30,0)</f>
        <v>0</v>
      </c>
      <c r="Q30" s="284">
        <f ca="1">OFFSET($E30,DataBase!S30,0)</f>
        <v>0</v>
      </c>
      <c r="R30" s="284">
        <f t="shared" si="8"/>
        <v>0</v>
      </c>
      <c r="S30" s="285">
        <f ca="1">IFERROR(ROW(OFFSET(DataBase!R30,S29,,150))+MATCH(1,OFFSET(DataBase!R30,S29,,150),0)-1-ROW(),1000)</f>
        <v>1000</v>
      </c>
      <c r="U30" s="283">
        <f ca="1">OFFSET($H30,DataBase!X30,0)</f>
        <v>0</v>
      </c>
      <c r="V30" s="284">
        <f ca="1">OFFSET($I30,DataBase!X30,0)</f>
        <v>0</v>
      </c>
      <c r="W30" s="284">
        <f t="shared" si="9"/>
        <v>0</v>
      </c>
      <c r="X30" s="285">
        <f ca="1">IFERROR(ROW(OFFSET(DataBase!W30,X29,,150))+MATCH(1,OFFSET(DataBase!W30,X29,,150),0)-1-ROW(),1000)</f>
        <v>1000</v>
      </c>
      <c r="Z30" s="283">
        <f ca="1">OFFSET($L30,DataBase!AC30,0)</f>
        <v>0</v>
      </c>
      <c r="AA30" s="284">
        <f ca="1">OFFSET($M30,DataBase!AC30,0)</f>
        <v>0</v>
      </c>
      <c r="AB30" s="284">
        <f t="shared" si="10"/>
        <v>0</v>
      </c>
      <c r="AC30" s="285">
        <f ca="1">IFERROR(ROW(OFFSET(DataBase!AB30,AC29,,150))+MATCH(1,OFFSET(DataBase!AB30,AC29,,150),0)-1-ROW(),1000)</f>
        <v>1000</v>
      </c>
    </row>
    <row r="31" spans="2:31" x14ac:dyDescent="0.25">
      <c r="B31" s="71">
        <v>29</v>
      </c>
      <c r="D31" s="282">
        <f t="shared" si="0"/>
        <v>0</v>
      </c>
      <c r="E31" s="282">
        <f t="shared" si="1"/>
        <v>0</v>
      </c>
      <c r="F31" s="282">
        <f t="shared" si="11"/>
        <v>-1</v>
      </c>
      <c r="H31" s="282">
        <f t="shared" si="2"/>
        <v>0</v>
      </c>
      <c r="I31" s="282">
        <f t="shared" si="3"/>
        <v>0</v>
      </c>
      <c r="J31" s="282">
        <f t="shared" si="4"/>
        <v>-1</v>
      </c>
      <c r="L31" s="282">
        <f t="shared" si="5"/>
        <v>0</v>
      </c>
      <c r="M31" s="282">
        <f t="shared" si="6"/>
        <v>0</v>
      </c>
      <c r="N31" s="282">
        <f t="shared" si="7"/>
        <v>-1</v>
      </c>
      <c r="P31" s="283">
        <f ca="1">OFFSET($D31,DataBase!S31,0)</f>
        <v>0</v>
      </c>
      <c r="Q31" s="284">
        <f ca="1">OFFSET($E31,DataBase!S31,0)</f>
        <v>0</v>
      </c>
      <c r="R31" s="284">
        <f t="shared" si="8"/>
        <v>0</v>
      </c>
      <c r="S31" s="285">
        <f ca="1">IFERROR(ROW(OFFSET(DataBase!R31,S30,,150))+MATCH(1,OFFSET(DataBase!R31,S30,,150),0)-1-ROW(),1000)</f>
        <v>1000</v>
      </c>
      <c r="U31" s="283">
        <f ca="1">OFFSET($H31,DataBase!X31,0)</f>
        <v>0</v>
      </c>
      <c r="V31" s="284">
        <f ca="1">OFFSET($I31,DataBase!X31,0)</f>
        <v>0</v>
      </c>
      <c r="W31" s="284">
        <f t="shared" si="9"/>
        <v>0</v>
      </c>
      <c r="X31" s="285">
        <f ca="1">IFERROR(ROW(OFFSET(DataBase!W31,X30,,150))+MATCH(1,OFFSET(DataBase!W31,X30,,150),0)-1-ROW(),1000)</f>
        <v>1000</v>
      </c>
      <c r="Z31" s="283">
        <f ca="1">OFFSET($L31,DataBase!AC31,0)</f>
        <v>0</v>
      </c>
      <c r="AA31" s="284">
        <f ca="1">OFFSET($M31,DataBase!AC31,0)</f>
        <v>0</v>
      </c>
      <c r="AB31" s="284">
        <f t="shared" si="10"/>
        <v>0</v>
      </c>
      <c r="AC31" s="285">
        <f ca="1">IFERROR(ROW(OFFSET(DataBase!AB31,AC30,,150))+MATCH(1,OFFSET(DataBase!AB31,AC30,,150),0)-1-ROW(),1000)</f>
        <v>1000</v>
      </c>
    </row>
    <row r="32" spans="2:31" x14ac:dyDescent="0.25">
      <c r="B32" s="71">
        <v>30</v>
      </c>
      <c r="D32" s="282">
        <f t="shared" si="0"/>
        <v>0</v>
      </c>
      <c r="E32" s="282">
        <f t="shared" si="1"/>
        <v>0</v>
      </c>
      <c r="F32" s="282">
        <f t="shared" si="11"/>
        <v>-1</v>
      </c>
      <c r="H32" s="282">
        <f t="shared" si="2"/>
        <v>0</v>
      </c>
      <c r="I32" s="282">
        <f t="shared" si="3"/>
        <v>0</v>
      </c>
      <c r="J32" s="282">
        <f t="shared" si="4"/>
        <v>-1</v>
      </c>
      <c r="L32" s="282">
        <f t="shared" si="5"/>
        <v>0</v>
      </c>
      <c r="M32" s="282">
        <f t="shared" si="6"/>
        <v>0</v>
      </c>
      <c r="N32" s="282">
        <f t="shared" si="7"/>
        <v>-1</v>
      </c>
      <c r="P32" s="283">
        <f ca="1">OFFSET($D32,DataBase!S32,0)</f>
        <v>0</v>
      </c>
      <c r="Q32" s="284">
        <f ca="1">OFFSET($E32,DataBase!S32,0)</f>
        <v>0</v>
      </c>
      <c r="R32" s="284">
        <f t="shared" si="8"/>
        <v>0</v>
      </c>
      <c r="S32" s="285">
        <f ca="1">IFERROR(ROW(OFFSET(DataBase!R32,S31,,150))+MATCH(1,OFFSET(DataBase!R32,S31,,150),0)-1-ROW(),1000)</f>
        <v>1000</v>
      </c>
      <c r="U32" s="283">
        <f ca="1">OFFSET($H32,DataBase!X32,0)</f>
        <v>0</v>
      </c>
      <c r="V32" s="284">
        <f ca="1">OFFSET($I32,DataBase!X32,0)</f>
        <v>0</v>
      </c>
      <c r="W32" s="284">
        <f t="shared" si="9"/>
        <v>0</v>
      </c>
      <c r="X32" s="285">
        <f ca="1">IFERROR(ROW(OFFSET(DataBase!W32,X31,,150))+MATCH(1,OFFSET(DataBase!W32,X31,,150),0)-1-ROW(),1000)</f>
        <v>1000</v>
      </c>
      <c r="Z32" s="283">
        <f ca="1">OFFSET($L32,DataBase!AC32,0)</f>
        <v>0</v>
      </c>
      <c r="AA32" s="284">
        <f ca="1">OFFSET($M32,DataBase!AC32,0)</f>
        <v>0</v>
      </c>
      <c r="AB32" s="284">
        <f t="shared" si="10"/>
        <v>0</v>
      </c>
      <c r="AC32" s="285">
        <f ca="1">IFERROR(ROW(OFFSET(DataBase!AB32,AC31,,150))+MATCH(1,OFFSET(DataBase!AB32,AC31,,150),0)-1-ROW(),1000)</f>
        <v>1000</v>
      </c>
    </row>
    <row r="33" spans="2:29" x14ac:dyDescent="0.25">
      <c r="B33" s="71">
        <v>31</v>
      </c>
      <c r="D33" s="282">
        <f t="shared" si="0"/>
        <v>0</v>
      </c>
      <c r="E33" s="282">
        <f t="shared" si="1"/>
        <v>0</v>
      </c>
      <c r="F33" s="282">
        <f t="shared" si="11"/>
        <v>-1</v>
      </c>
      <c r="H33" s="282">
        <f t="shared" si="2"/>
        <v>0</v>
      </c>
      <c r="I33" s="282">
        <f t="shared" si="3"/>
        <v>0</v>
      </c>
      <c r="J33" s="282">
        <f t="shared" si="4"/>
        <v>-1</v>
      </c>
      <c r="L33" s="282">
        <f t="shared" si="5"/>
        <v>0</v>
      </c>
      <c r="M33" s="282">
        <f t="shared" si="6"/>
        <v>0</v>
      </c>
      <c r="N33" s="282">
        <f t="shared" si="7"/>
        <v>-1</v>
      </c>
      <c r="P33" s="283">
        <f ca="1">OFFSET($D33,DataBase!S33,0)</f>
        <v>0</v>
      </c>
      <c r="Q33" s="284">
        <f ca="1">OFFSET($E33,DataBase!S33,0)</f>
        <v>0</v>
      </c>
      <c r="R33" s="284">
        <f t="shared" si="8"/>
        <v>0</v>
      </c>
      <c r="S33" s="285">
        <f ca="1">IFERROR(ROW(OFFSET(DataBase!R33,S32,,150))+MATCH(1,OFFSET(DataBase!R33,S32,,150),0)-1-ROW(),1000)</f>
        <v>1000</v>
      </c>
      <c r="U33" s="283">
        <f ca="1">OFFSET($H33,DataBase!X33,0)</f>
        <v>0</v>
      </c>
      <c r="V33" s="284">
        <f ca="1">OFFSET($I33,DataBase!X33,0)</f>
        <v>0</v>
      </c>
      <c r="W33" s="284">
        <f t="shared" si="9"/>
        <v>0</v>
      </c>
      <c r="X33" s="285">
        <f ca="1">IFERROR(ROW(OFFSET(DataBase!W33,X32,,150))+MATCH(1,OFFSET(DataBase!W33,X32,,150),0)-1-ROW(),1000)</f>
        <v>1000</v>
      </c>
      <c r="Z33" s="283">
        <f ca="1">OFFSET($L33,DataBase!AC33,0)</f>
        <v>0</v>
      </c>
      <c r="AA33" s="284">
        <f ca="1">OFFSET($M33,DataBase!AC33,0)</f>
        <v>0</v>
      </c>
      <c r="AB33" s="284">
        <f t="shared" si="10"/>
        <v>0</v>
      </c>
      <c r="AC33" s="285">
        <f ca="1">IFERROR(ROW(OFFSET(DataBase!AB33,AC32,,150))+MATCH(1,OFFSET(DataBase!AB33,AC32,,150),0)-1-ROW(),1000)</f>
        <v>1000</v>
      </c>
    </row>
    <row r="34" spans="2:29" x14ac:dyDescent="0.25">
      <c r="B34" s="71">
        <v>32</v>
      </c>
      <c r="D34" s="282">
        <f t="shared" si="0"/>
        <v>0</v>
      </c>
      <c r="E34" s="282">
        <f t="shared" si="1"/>
        <v>0</v>
      </c>
      <c r="F34" s="282">
        <f t="shared" si="11"/>
        <v>-1</v>
      </c>
      <c r="H34" s="282">
        <f t="shared" si="2"/>
        <v>0</v>
      </c>
      <c r="I34" s="282">
        <f t="shared" si="3"/>
        <v>0</v>
      </c>
      <c r="J34" s="282">
        <f t="shared" si="4"/>
        <v>-1</v>
      </c>
      <c r="L34" s="282">
        <f t="shared" si="5"/>
        <v>0</v>
      </c>
      <c r="M34" s="282">
        <f t="shared" si="6"/>
        <v>0</v>
      </c>
      <c r="N34" s="282">
        <f t="shared" si="7"/>
        <v>-1</v>
      </c>
      <c r="P34" s="283">
        <f ca="1">OFFSET($D34,DataBase!S34,0)</f>
        <v>0</v>
      </c>
      <c r="Q34" s="284">
        <f ca="1">OFFSET($E34,DataBase!S34,0)</f>
        <v>0</v>
      </c>
      <c r="R34" s="284">
        <f t="shared" si="8"/>
        <v>0</v>
      </c>
      <c r="S34" s="285">
        <f ca="1">IFERROR(ROW(OFFSET(DataBase!R34,S33,,150))+MATCH(1,OFFSET(DataBase!R34,S33,,150),0)-1-ROW(),1000)</f>
        <v>1000</v>
      </c>
      <c r="U34" s="283">
        <f ca="1">OFFSET($H34,DataBase!X34,0)</f>
        <v>0</v>
      </c>
      <c r="V34" s="284">
        <f ca="1">OFFSET($I34,DataBase!X34,0)</f>
        <v>0</v>
      </c>
      <c r="W34" s="284">
        <f t="shared" si="9"/>
        <v>0</v>
      </c>
      <c r="X34" s="285">
        <f ca="1">IFERROR(ROW(OFFSET(DataBase!W34,X33,,150))+MATCH(1,OFFSET(DataBase!W34,X33,,150),0)-1-ROW(),1000)</f>
        <v>1000</v>
      </c>
      <c r="Z34" s="283">
        <f ca="1">OFFSET($L34,DataBase!AC34,0)</f>
        <v>0</v>
      </c>
      <c r="AA34" s="284">
        <f ca="1">OFFSET($M34,DataBase!AC34,0)</f>
        <v>0</v>
      </c>
      <c r="AB34" s="284">
        <f t="shared" si="10"/>
        <v>0</v>
      </c>
      <c r="AC34" s="285">
        <f ca="1">IFERROR(ROW(OFFSET(DataBase!AB34,AC33,,150))+MATCH(1,OFFSET(DataBase!AB34,AC33,,150),0)-1-ROW(),1000)</f>
        <v>1000</v>
      </c>
    </row>
    <row r="35" spans="2:29" x14ac:dyDescent="0.25">
      <c r="B35" s="71">
        <v>33</v>
      </c>
      <c r="D35" s="282">
        <f t="shared" ref="D35:D66" si="12">IFERROR(INDEX(OperationsInput,B35,1),0)</f>
        <v>0</v>
      </c>
      <c r="E35" s="282">
        <f t="shared" ref="E35:E66" si="13">IFERROR(INDEX(OperationsInput,B35,14)*F35,0)</f>
        <v>0</v>
      </c>
      <c r="F35" s="282">
        <f t="shared" ref="F35:F66" si="14">IF(AND(B35&gt;=ROW(CashFlow1P)-7,B35&lt;ROW(CashFlow1N)-6),1,-1)</f>
        <v>-1</v>
      </c>
      <c r="H35" s="282">
        <f t="shared" ref="H35:H66" si="15">IFERROR(INDEX(InvestmentsInput,B35,1),0)</f>
        <v>0</v>
      </c>
      <c r="I35" s="282">
        <f t="shared" ref="I35:I66" si="16">IFERROR(INDEX(InvestmentsInput,B35,14)*J35,0)</f>
        <v>0</v>
      </c>
      <c r="J35" s="282">
        <f t="shared" ref="J35:J66" si="17">IF(AND(B35+ROW(CashFlow1)&lt;ROW(CashFlow2N)-2),1,-1)</f>
        <v>-1</v>
      </c>
      <c r="L35" s="282">
        <f t="shared" ref="L35:L66" si="18">IFERROR(INDEX(FinancingInput,B35,1),0)</f>
        <v>0</v>
      </c>
      <c r="M35" s="282">
        <f t="shared" ref="M35:M66" si="19">IFERROR(INDEX(FinancingInput,B35,14)*N35,0)</f>
        <v>0</v>
      </c>
      <c r="N35" s="282">
        <f t="shared" ref="N35:N66" si="20">IF(AND(B35+ROW(CashFlow2)&lt;ROW(CashFlow3N)-2),1,-1)</f>
        <v>-1</v>
      </c>
      <c r="P35" s="283">
        <f ca="1">OFFSET($D35,DataBase!S35,0)</f>
        <v>0</v>
      </c>
      <c r="Q35" s="284">
        <f ca="1">OFFSET($E35,DataBase!S35,0)</f>
        <v>0</v>
      </c>
      <c r="R35" s="284">
        <f t="shared" ref="R35:R66" si="21">IF(AND($D35&lt;&gt;0,ISNA(MATCH($D35,_Exemptions,0))),1,0)</f>
        <v>0</v>
      </c>
      <c r="S35" s="285">
        <f ca="1">IFERROR(ROW(OFFSET(DataBase!R35,S34,,150))+MATCH(1,OFFSET(DataBase!R35,S34,,150),0)-1-ROW(),1000)</f>
        <v>1000</v>
      </c>
      <c r="U35" s="283">
        <f ca="1">OFFSET($H35,DataBase!X35,0)</f>
        <v>0</v>
      </c>
      <c r="V35" s="284">
        <f ca="1">OFFSET($I35,DataBase!X35,0)</f>
        <v>0</v>
      </c>
      <c r="W35" s="284">
        <f t="shared" ref="W35:W66" si="22">IF(AND($H35&lt;&gt;0,ISNA(MATCH($H35,_Exemptions,0))),1,0)</f>
        <v>0</v>
      </c>
      <c r="X35" s="285">
        <f ca="1">IFERROR(ROW(OFFSET(DataBase!W35,X34,,150))+MATCH(1,OFFSET(DataBase!W35,X34,,150),0)-1-ROW(),1000)</f>
        <v>1000</v>
      </c>
      <c r="Z35" s="283">
        <f ca="1">OFFSET($L35,DataBase!AC35,0)</f>
        <v>0</v>
      </c>
      <c r="AA35" s="284">
        <f ca="1">OFFSET($M35,DataBase!AC35,0)</f>
        <v>0</v>
      </c>
      <c r="AB35" s="284">
        <f t="shared" ref="AB35:AB66" si="23">IF(AND($L35&lt;&gt;0,ISNA(MATCH($L35,_Exemptions,0))),1,0)</f>
        <v>0</v>
      </c>
      <c r="AC35" s="285">
        <f ca="1">IFERROR(ROW(OFFSET(DataBase!AB35,AC34,,150))+MATCH(1,OFFSET(DataBase!AB35,AC34,,150),0)-1-ROW(),1000)</f>
        <v>1000</v>
      </c>
    </row>
    <row r="36" spans="2:29" x14ac:dyDescent="0.25">
      <c r="B36" s="71">
        <v>34</v>
      </c>
      <c r="D36" s="282">
        <f t="shared" si="12"/>
        <v>0</v>
      </c>
      <c r="E36" s="282">
        <f t="shared" si="13"/>
        <v>0</v>
      </c>
      <c r="F36" s="282">
        <f t="shared" si="14"/>
        <v>-1</v>
      </c>
      <c r="H36" s="282">
        <f t="shared" si="15"/>
        <v>0</v>
      </c>
      <c r="I36" s="282">
        <f t="shared" si="16"/>
        <v>0</v>
      </c>
      <c r="J36" s="282">
        <f t="shared" si="17"/>
        <v>-1</v>
      </c>
      <c r="L36" s="282">
        <f t="shared" si="18"/>
        <v>0</v>
      </c>
      <c r="M36" s="282">
        <f t="shared" si="19"/>
        <v>0</v>
      </c>
      <c r="N36" s="282">
        <f t="shared" si="20"/>
        <v>-1</v>
      </c>
      <c r="P36" s="283">
        <f ca="1">OFFSET($D36,DataBase!S36,0)</f>
        <v>0</v>
      </c>
      <c r="Q36" s="284">
        <f ca="1">OFFSET($E36,DataBase!S36,0)</f>
        <v>0</v>
      </c>
      <c r="R36" s="284">
        <f t="shared" si="21"/>
        <v>0</v>
      </c>
      <c r="S36" s="285">
        <f ca="1">IFERROR(ROW(OFFSET(DataBase!R36,S35,,150))+MATCH(1,OFFSET(DataBase!R36,S35,,150),0)-1-ROW(),1000)</f>
        <v>1000</v>
      </c>
      <c r="U36" s="283">
        <f ca="1">OFFSET($H36,DataBase!X36,0)</f>
        <v>0</v>
      </c>
      <c r="V36" s="284">
        <f ca="1">OFFSET($I36,DataBase!X36,0)</f>
        <v>0</v>
      </c>
      <c r="W36" s="284">
        <f t="shared" si="22"/>
        <v>0</v>
      </c>
      <c r="X36" s="285">
        <f ca="1">IFERROR(ROW(OFFSET(DataBase!W36,X35,,150))+MATCH(1,OFFSET(DataBase!W36,X35,,150),0)-1-ROW(),1000)</f>
        <v>1000</v>
      </c>
      <c r="Z36" s="283">
        <f ca="1">OFFSET($L36,DataBase!AC36,0)</f>
        <v>0</v>
      </c>
      <c r="AA36" s="284">
        <f ca="1">OFFSET($M36,DataBase!AC36,0)</f>
        <v>0</v>
      </c>
      <c r="AB36" s="284">
        <f t="shared" si="23"/>
        <v>0</v>
      </c>
      <c r="AC36" s="285">
        <f ca="1">IFERROR(ROW(OFFSET(DataBase!AB36,AC35,,150))+MATCH(1,OFFSET(DataBase!AB36,AC35,,150),0)-1-ROW(),1000)</f>
        <v>1000</v>
      </c>
    </row>
    <row r="37" spans="2:29" x14ac:dyDescent="0.25">
      <c r="B37" s="71">
        <v>35</v>
      </c>
      <c r="D37" s="282">
        <f t="shared" si="12"/>
        <v>0</v>
      </c>
      <c r="E37" s="282">
        <f t="shared" si="13"/>
        <v>0</v>
      </c>
      <c r="F37" s="282">
        <f t="shared" si="14"/>
        <v>-1</v>
      </c>
      <c r="H37" s="282">
        <f t="shared" si="15"/>
        <v>0</v>
      </c>
      <c r="I37" s="282">
        <f t="shared" si="16"/>
        <v>0</v>
      </c>
      <c r="J37" s="282">
        <f t="shared" si="17"/>
        <v>-1</v>
      </c>
      <c r="L37" s="282">
        <f t="shared" si="18"/>
        <v>0</v>
      </c>
      <c r="M37" s="282">
        <f t="shared" si="19"/>
        <v>0</v>
      </c>
      <c r="N37" s="282">
        <f t="shared" si="20"/>
        <v>-1</v>
      </c>
      <c r="P37" s="283">
        <f ca="1">OFFSET($D37,DataBase!S37,0)</f>
        <v>0</v>
      </c>
      <c r="Q37" s="284">
        <f ca="1">OFFSET($E37,DataBase!S37,0)</f>
        <v>0</v>
      </c>
      <c r="R37" s="284">
        <f t="shared" si="21"/>
        <v>0</v>
      </c>
      <c r="S37" s="285">
        <f ca="1">IFERROR(ROW(OFFSET(DataBase!R37,S36,,150))+MATCH(1,OFFSET(DataBase!R37,S36,,150),0)-1-ROW(),1000)</f>
        <v>1000</v>
      </c>
      <c r="U37" s="283">
        <f ca="1">OFFSET($H37,DataBase!X37,0)</f>
        <v>0</v>
      </c>
      <c r="V37" s="284">
        <f ca="1">OFFSET($I37,DataBase!X37,0)</f>
        <v>0</v>
      </c>
      <c r="W37" s="284">
        <f t="shared" si="22"/>
        <v>0</v>
      </c>
      <c r="X37" s="285">
        <f ca="1">IFERROR(ROW(OFFSET(DataBase!W37,X36,,150))+MATCH(1,OFFSET(DataBase!W37,X36,,150),0)-1-ROW(),1000)</f>
        <v>1000</v>
      </c>
      <c r="Z37" s="283">
        <f ca="1">OFFSET($L37,DataBase!AC37,0)</f>
        <v>0</v>
      </c>
      <c r="AA37" s="284">
        <f ca="1">OFFSET($M37,DataBase!AC37,0)</f>
        <v>0</v>
      </c>
      <c r="AB37" s="284">
        <f t="shared" si="23"/>
        <v>0</v>
      </c>
      <c r="AC37" s="285">
        <f ca="1">IFERROR(ROW(OFFSET(DataBase!AB37,AC36,,150))+MATCH(1,OFFSET(DataBase!AB37,AC36,,150),0)-1-ROW(),1000)</f>
        <v>1000</v>
      </c>
    </row>
    <row r="38" spans="2:29" x14ac:dyDescent="0.25">
      <c r="B38" s="71">
        <v>36</v>
      </c>
      <c r="D38" s="282">
        <f t="shared" si="12"/>
        <v>0</v>
      </c>
      <c r="E38" s="282">
        <f t="shared" si="13"/>
        <v>0</v>
      </c>
      <c r="F38" s="282">
        <f t="shared" si="14"/>
        <v>-1</v>
      </c>
      <c r="H38" s="282">
        <f t="shared" si="15"/>
        <v>0</v>
      </c>
      <c r="I38" s="282">
        <f t="shared" si="16"/>
        <v>0</v>
      </c>
      <c r="J38" s="282">
        <f t="shared" si="17"/>
        <v>-1</v>
      </c>
      <c r="L38" s="282">
        <f t="shared" si="18"/>
        <v>0</v>
      </c>
      <c r="M38" s="282">
        <f t="shared" si="19"/>
        <v>0</v>
      </c>
      <c r="N38" s="282">
        <f t="shared" si="20"/>
        <v>-1</v>
      </c>
      <c r="P38" s="283">
        <f ca="1">OFFSET($D38,DataBase!S38,0)</f>
        <v>0</v>
      </c>
      <c r="Q38" s="284">
        <f ca="1">OFFSET($E38,DataBase!S38,0)</f>
        <v>0</v>
      </c>
      <c r="R38" s="284">
        <f t="shared" si="21"/>
        <v>0</v>
      </c>
      <c r="S38" s="285">
        <f ca="1">IFERROR(ROW(OFFSET(DataBase!R38,S37,,150))+MATCH(1,OFFSET(DataBase!R38,S37,,150),0)-1-ROW(),1000)</f>
        <v>1000</v>
      </c>
      <c r="U38" s="283">
        <f ca="1">OFFSET($H38,DataBase!X38,0)</f>
        <v>0</v>
      </c>
      <c r="V38" s="284">
        <f ca="1">OFFSET($I38,DataBase!X38,0)</f>
        <v>0</v>
      </c>
      <c r="W38" s="284">
        <f t="shared" si="22"/>
        <v>0</v>
      </c>
      <c r="X38" s="285">
        <f ca="1">IFERROR(ROW(OFFSET(DataBase!W38,X37,,150))+MATCH(1,OFFSET(DataBase!W38,X37,,150),0)-1-ROW(),1000)</f>
        <v>1000</v>
      </c>
      <c r="Z38" s="283">
        <f ca="1">OFFSET($L38,DataBase!AC38,0)</f>
        <v>0</v>
      </c>
      <c r="AA38" s="284">
        <f ca="1">OFFSET($M38,DataBase!AC38,0)</f>
        <v>0</v>
      </c>
      <c r="AB38" s="284">
        <f t="shared" si="23"/>
        <v>0</v>
      </c>
      <c r="AC38" s="285">
        <f ca="1">IFERROR(ROW(OFFSET(DataBase!AB38,AC37,,150))+MATCH(1,OFFSET(DataBase!AB38,AC37,,150),0)-1-ROW(),1000)</f>
        <v>1000</v>
      </c>
    </row>
    <row r="39" spans="2:29" x14ac:dyDescent="0.25">
      <c r="B39" s="71">
        <v>37</v>
      </c>
      <c r="D39" s="282">
        <f t="shared" si="12"/>
        <v>0</v>
      </c>
      <c r="E39" s="282">
        <f t="shared" si="13"/>
        <v>0</v>
      </c>
      <c r="F39" s="282">
        <f t="shared" si="14"/>
        <v>-1</v>
      </c>
      <c r="H39" s="282">
        <f t="shared" si="15"/>
        <v>0</v>
      </c>
      <c r="I39" s="282">
        <f t="shared" si="16"/>
        <v>0</v>
      </c>
      <c r="J39" s="282">
        <f t="shared" si="17"/>
        <v>-1</v>
      </c>
      <c r="L39" s="282">
        <f t="shared" si="18"/>
        <v>0</v>
      </c>
      <c r="M39" s="282">
        <f t="shared" si="19"/>
        <v>0</v>
      </c>
      <c r="N39" s="282">
        <f t="shared" si="20"/>
        <v>-1</v>
      </c>
      <c r="P39" s="283">
        <f ca="1">OFFSET($D39,DataBase!S39,0)</f>
        <v>0</v>
      </c>
      <c r="Q39" s="284">
        <f ca="1">OFFSET($E39,DataBase!S39,0)</f>
        <v>0</v>
      </c>
      <c r="R39" s="284">
        <f t="shared" si="21"/>
        <v>0</v>
      </c>
      <c r="S39" s="285">
        <f ca="1">IFERROR(ROW(OFFSET(DataBase!R39,S38,,150))+MATCH(1,OFFSET(DataBase!R39,S38,,150),0)-1-ROW(),1000)</f>
        <v>1000</v>
      </c>
      <c r="U39" s="283">
        <f ca="1">OFFSET($H39,DataBase!X39,0)</f>
        <v>0</v>
      </c>
      <c r="V39" s="284">
        <f ca="1">OFFSET($I39,DataBase!X39,0)</f>
        <v>0</v>
      </c>
      <c r="W39" s="284">
        <f t="shared" si="22"/>
        <v>0</v>
      </c>
      <c r="X39" s="285">
        <f ca="1">IFERROR(ROW(OFFSET(DataBase!W39,X38,,150))+MATCH(1,OFFSET(DataBase!W39,X38,,150),0)-1-ROW(),1000)</f>
        <v>1000</v>
      </c>
      <c r="Z39" s="283">
        <f ca="1">OFFSET($L39,DataBase!AC39,0)</f>
        <v>0</v>
      </c>
      <c r="AA39" s="284">
        <f ca="1">OFFSET($M39,DataBase!AC39,0)</f>
        <v>0</v>
      </c>
      <c r="AB39" s="284">
        <f t="shared" si="23"/>
        <v>0</v>
      </c>
      <c r="AC39" s="285">
        <f ca="1">IFERROR(ROW(OFFSET(DataBase!AB39,AC38,,150))+MATCH(1,OFFSET(DataBase!AB39,AC38,,150),0)-1-ROW(),1000)</f>
        <v>1000</v>
      </c>
    </row>
    <row r="40" spans="2:29" x14ac:dyDescent="0.25">
      <c r="B40" s="71">
        <v>38</v>
      </c>
      <c r="D40" s="282">
        <f t="shared" si="12"/>
        <v>0</v>
      </c>
      <c r="E40" s="282">
        <f t="shared" si="13"/>
        <v>0</v>
      </c>
      <c r="F40" s="282">
        <f t="shared" si="14"/>
        <v>-1</v>
      </c>
      <c r="H40" s="282">
        <f t="shared" si="15"/>
        <v>0</v>
      </c>
      <c r="I40" s="282">
        <f t="shared" si="16"/>
        <v>0</v>
      </c>
      <c r="J40" s="282">
        <f t="shared" si="17"/>
        <v>-1</v>
      </c>
      <c r="L40" s="282">
        <f t="shared" si="18"/>
        <v>0</v>
      </c>
      <c r="M40" s="282">
        <f t="shared" si="19"/>
        <v>0</v>
      </c>
      <c r="N40" s="282">
        <f t="shared" si="20"/>
        <v>-1</v>
      </c>
      <c r="P40" s="283">
        <f ca="1">OFFSET($D40,DataBase!S40,0)</f>
        <v>0</v>
      </c>
      <c r="Q40" s="284">
        <f ca="1">OFFSET($E40,DataBase!S40,0)</f>
        <v>0</v>
      </c>
      <c r="R40" s="284">
        <f t="shared" si="21"/>
        <v>0</v>
      </c>
      <c r="S40" s="285">
        <f ca="1">IFERROR(ROW(OFFSET(DataBase!R40,S39,,150))+MATCH(1,OFFSET(DataBase!R40,S39,,150),0)-1-ROW(),1000)</f>
        <v>1000</v>
      </c>
      <c r="U40" s="283">
        <f ca="1">OFFSET($H40,DataBase!X40,0)</f>
        <v>0</v>
      </c>
      <c r="V40" s="284">
        <f ca="1">OFFSET($I40,DataBase!X40,0)</f>
        <v>0</v>
      </c>
      <c r="W40" s="284">
        <f t="shared" si="22"/>
        <v>0</v>
      </c>
      <c r="X40" s="285">
        <f ca="1">IFERROR(ROW(OFFSET(DataBase!W40,X39,,150))+MATCH(1,OFFSET(DataBase!W40,X39,,150),0)-1-ROW(),1000)</f>
        <v>1000</v>
      </c>
      <c r="Z40" s="283">
        <f ca="1">OFFSET($L40,DataBase!AC40,0)</f>
        <v>0</v>
      </c>
      <c r="AA40" s="284">
        <f ca="1">OFFSET($M40,DataBase!AC40,0)</f>
        <v>0</v>
      </c>
      <c r="AB40" s="284">
        <f t="shared" si="23"/>
        <v>0</v>
      </c>
      <c r="AC40" s="285">
        <f ca="1">IFERROR(ROW(OFFSET(DataBase!AB40,AC39,,150))+MATCH(1,OFFSET(DataBase!AB40,AC39,,150),0)-1-ROW(),1000)</f>
        <v>1000</v>
      </c>
    </row>
    <row r="41" spans="2:29" x14ac:dyDescent="0.25">
      <c r="B41" s="71">
        <v>39</v>
      </c>
      <c r="D41" s="282">
        <f t="shared" si="12"/>
        <v>0</v>
      </c>
      <c r="E41" s="282">
        <f t="shared" si="13"/>
        <v>0</v>
      </c>
      <c r="F41" s="282">
        <f t="shared" si="14"/>
        <v>-1</v>
      </c>
      <c r="H41" s="282">
        <f t="shared" si="15"/>
        <v>0</v>
      </c>
      <c r="I41" s="282">
        <f t="shared" si="16"/>
        <v>0</v>
      </c>
      <c r="J41" s="282">
        <f t="shared" si="17"/>
        <v>-1</v>
      </c>
      <c r="L41" s="282">
        <f t="shared" si="18"/>
        <v>0</v>
      </c>
      <c r="M41" s="282">
        <f t="shared" si="19"/>
        <v>0</v>
      </c>
      <c r="N41" s="282">
        <f t="shared" si="20"/>
        <v>-1</v>
      </c>
      <c r="P41" s="283">
        <f ca="1">OFFSET($D41,DataBase!S41,0)</f>
        <v>0</v>
      </c>
      <c r="Q41" s="284">
        <f ca="1">OFFSET($E41,DataBase!S41,0)</f>
        <v>0</v>
      </c>
      <c r="R41" s="284">
        <f t="shared" si="21"/>
        <v>0</v>
      </c>
      <c r="S41" s="285">
        <f ca="1">IFERROR(ROW(OFFSET(DataBase!R41,S40,,150))+MATCH(1,OFFSET(DataBase!R41,S40,,150),0)-1-ROW(),1000)</f>
        <v>1000</v>
      </c>
      <c r="U41" s="283">
        <f ca="1">OFFSET($H41,DataBase!X41,0)</f>
        <v>0</v>
      </c>
      <c r="V41" s="284">
        <f ca="1">OFFSET($I41,DataBase!X41,0)</f>
        <v>0</v>
      </c>
      <c r="W41" s="284">
        <f t="shared" si="22"/>
        <v>0</v>
      </c>
      <c r="X41" s="285">
        <f ca="1">IFERROR(ROW(OFFSET(DataBase!W41,X40,,150))+MATCH(1,OFFSET(DataBase!W41,X40,,150),0)-1-ROW(),1000)</f>
        <v>1000</v>
      </c>
      <c r="Z41" s="283">
        <f ca="1">OFFSET($L41,DataBase!AC41,0)</f>
        <v>0</v>
      </c>
      <c r="AA41" s="284">
        <f ca="1">OFFSET($M41,DataBase!AC41,0)</f>
        <v>0</v>
      </c>
      <c r="AB41" s="284">
        <f t="shared" si="23"/>
        <v>0</v>
      </c>
      <c r="AC41" s="285">
        <f ca="1">IFERROR(ROW(OFFSET(DataBase!AB41,AC40,,150))+MATCH(1,OFFSET(DataBase!AB41,AC40,,150),0)-1-ROW(),1000)</f>
        <v>1000</v>
      </c>
    </row>
    <row r="42" spans="2:29" x14ac:dyDescent="0.25">
      <c r="B42" s="71">
        <v>40</v>
      </c>
      <c r="D42" s="282">
        <f t="shared" si="12"/>
        <v>0</v>
      </c>
      <c r="E42" s="282">
        <f t="shared" si="13"/>
        <v>0</v>
      </c>
      <c r="F42" s="282">
        <f t="shared" si="14"/>
        <v>-1</v>
      </c>
      <c r="H42" s="282">
        <f t="shared" si="15"/>
        <v>0</v>
      </c>
      <c r="I42" s="282">
        <f t="shared" si="16"/>
        <v>0</v>
      </c>
      <c r="J42" s="282">
        <f t="shared" si="17"/>
        <v>-1</v>
      </c>
      <c r="L42" s="282">
        <f t="shared" si="18"/>
        <v>0</v>
      </c>
      <c r="M42" s="282">
        <f t="shared" si="19"/>
        <v>0</v>
      </c>
      <c r="N42" s="282">
        <f t="shared" si="20"/>
        <v>-1</v>
      </c>
      <c r="P42" s="283">
        <f ca="1">OFFSET($D42,DataBase!S42,0)</f>
        <v>0</v>
      </c>
      <c r="Q42" s="284">
        <f ca="1">OFFSET($E42,DataBase!S42,0)</f>
        <v>0</v>
      </c>
      <c r="R42" s="284">
        <f t="shared" si="21"/>
        <v>0</v>
      </c>
      <c r="S42" s="285">
        <f ca="1">IFERROR(ROW(OFFSET(DataBase!R42,S41,,150))+MATCH(1,OFFSET(DataBase!R42,S41,,150),0)-1-ROW(),1000)</f>
        <v>1000</v>
      </c>
      <c r="U42" s="283">
        <f ca="1">OFFSET($H42,DataBase!X42,0)</f>
        <v>0</v>
      </c>
      <c r="V42" s="284">
        <f ca="1">OFFSET($I42,DataBase!X42,0)</f>
        <v>0</v>
      </c>
      <c r="W42" s="284">
        <f t="shared" si="22"/>
        <v>0</v>
      </c>
      <c r="X42" s="285">
        <f ca="1">IFERROR(ROW(OFFSET(DataBase!W42,X41,,150))+MATCH(1,OFFSET(DataBase!W42,X41,,150),0)-1-ROW(),1000)</f>
        <v>1000</v>
      </c>
      <c r="Z42" s="283">
        <f ca="1">OFFSET($L42,DataBase!AC42,0)</f>
        <v>0</v>
      </c>
      <c r="AA42" s="284">
        <f ca="1">OFFSET($M42,DataBase!AC42,0)</f>
        <v>0</v>
      </c>
      <c r="AB42" s="284">
        <f t="shared" si="23"/>
        <v>0</v>
      </c>
      <c r="AC42" s="285">
        <f ca="1">IFERROR(ROW(OFFSET(DataBase!AB42,AC41,,150))+MATCH(1,OFFSET(DataBase!AB42,AC41,,150),0)-1-ROW(),1000)</f>
        <v>1000</v>
      </c>
    </row>
    <row r="43" spans="2:29" x14ac:dyDescent="0.25">
      <c r="B43" s="71">
        <v>41</v>
      </c>
      <c r="D43" s="282">
        <f t="shared" si="12"/>
        <v>0</v>
      </c>
      <c r="E43" s="282">
        <f t="shared" si="13"/>
        <v>0</v>
      </c>
      <c r="F43" s="282">
        <f t="shared" si="14"/>
        <v>-1</v>
      </c>
      <c r="H43" s="282">
        <f t="shared" si="15"/>
        <v>0</v>
      </c>
      <c r="I43" s="282">
        <f t="shared" si="16"/>
        <v>0</v>
      </c>
      <c r="J43" s="282">
        <f t="shared" si="17"/>
        <v>-1</v>
      </c>
      <c r="L43" s="282">
        <f t="shared" si="18"/>
        <v>0</v>
      </c>
      <c r="M43" s="282">
        <f t="shared" si="19"/>
        <v>0</v>
      </c>
      <c r="N43" s="282">
        <f t="shared" si="20"/>
        <v>-1</v>
      </c>
      <c r="P43" s="283">
        <f ca="1">OFFSET($D43,DataBase!S43,0)</f>
        <v>0</v>
      </c>
      <c r="Q43" s="284">
        <f ca="1">OFFSET($E43,DataBase!S43,0)</f>
        <v>0</v>
      </c>
      <c r="R43" s="284">
        <f t="shared" si="21"/>
        <v>0</v>
      </c>
      <c r="S43" s="285">
        <f ca="1">IFERROR(ROW(OFFSET(DataBase!R43,S42,,150))+MATCH(1,OFFSET(DataBase!R43,S42,,150),0)-1-ROW(),1000)</f>
        <v>1000</v>
      </c>
      <c r="U43" s="283">
        <f ca="1">OFFSET($H43,DataBase!X43,0)</f>
        <v>0</v>
      </c>
      <c r="V43" s="284">
        <f ca="1">OFFSET($I43,DataBase!X43,0)</f>
        <v>0</v>
      </c>
      <c r="W43" s="284">
        <f t="shared" si="22"/>
        <v>0</v>
      </c>
      <c r="X43" s="285">
        <f ca="1">IFERROR(ROW(OFFSET(DataBase!W43,X42,,150))+MATCH(1,OFFSET(DataBase!W43,X42,,150),0)-1-ROW(),1000)</f>
        <v>1000</v>
      </c>
      <c r="Z43" s="283">
        <f ca="1">OFFSET($L43,DataBase!AC43,0)</f>
        <v>0</v>
      </c>
      <c r="AA43" s="284">
        <f ca="1">OFFSET($M43,DataBase!AC43,0)</f>
        <v>0</v>
      </c>
      <c r="AB43" s="284">
        <f t="shared" si="23"/>
        <v>0</v>
      </c>
      <c r="AC43" s="285">
        <f ca="1">IFERROR(ROW(OFFSET(DataBase!AB43,AC42,,150))+MATCH(1,OFFSET(DataBase!AB43,AC42,,150),0)-1-ROW(),1000)</f>
        <v>1000</v>
      </c>
    </row>
    <row r="44" spans="2:29" x14ac:dyDescent="0.25">
      <c r="B44" s="71">
        <v>42</v>
      </c>
      <c r="D44" s="282">
        <f t="shared" si="12"/>
        <v>0</v>
      </c>
      <c r="E44" s="282">
        <f t="shared" si="13"/>
        <v>0</v>
      </c>
      <c r="F44" s="282">
        <f t="shared" si="14"/>
        <v>-1</v>
      </c>
      <c r="H44" s="282">
        <f t="shared" si="15"/>
        <v>0</v>
      </c>
      <c r="I44" s="282">
        <f t="shared" si="16"/>
        <v>0</v>
      </c>
      <c r="J44" s="282">
        <f t="shared" si="17"/>
        <v>-1</v>
      </c>
      <c r="L44" s="282">
        <f t="shared" si="18"/>
        <v>0</v>
      </c>
      <c r="M44" s="282">
        <f t="shared" si="19"/>
        <v>0</v>
      </c>
      <c r="N44" s="282">
        <f t="shared" si="20"/>
        <v>-1</v>
      </c>
      <c r="P44" s="283">
        <f ca="1">OFFSET($D44,DataBase!S44,0)</f>
        <v>0</v>
      </c>
      <c r="Q44" s="284">
        <f ca="1">OFFSET($E44,DataBase!S44,0)</f>
        <v>0</v>
      </c>
      <c r="R44" s="284">
        <f t="shared" si="21"/>
        <v>0</v>
      </c>
      <c r="S44" s="285">
        <f ca="1">IFERROR(ROW(OFFSET(DataBase!R44,S43,,150))+MATCH(1,OFFSET(DataBase!R44,S43,,150),0)-1-ROW(),1000)</f>
        <v>1000</v>
      </c>
      <c r="U44" s="283">
        <f ca="1">OFFSET($H44,DataBase!X44,0)</f>
        <v>0</v>
      </c>
      <c r="V44" s="284">
        <f ca="1">OFFSET($I44,DataBase!X44,0)</f>
        <v>0</v>
      </c>
      <c r="W44" s="284">
        <f t="shared" si="22"/>
        <v>0</v>
      </c>
      <c r="X44" s="285">
        <f ca="1">IFERROR(ROW(OFFSET(DataBase!W44,X43,,150))+MATCH(1,OFFSET(DataBase!W44,X43,,150),0)-1-ROW(),1000)</f>
        <v>1000</v>
      </c>
      <c r="Z44" s="283">
        <f ca="1">OFFSET($L44,DataBase!AC44,0)</f>
        <v>0</v>
      </c>
      <c r="AA44" s="284">
        <f ca="1">OFFSET($M44,DataBase!AC44,0)</f>
        <v>0</v>
      </c>
      <c r="AB44" s="284">
        <f t="shared" si="23"/>
        <v>0</v>
      </c>
      <c r="AC44" s="285">
        <f ca="1">IFERROR(ROW(OFFSET(DataBase!AB44,AC43,,150))+MATCH(1,OFFSET(DataBase!AB44,AC43,,150),0)-1-ROW(),1000)</f>
        <v>1000</v>
      </c>
    </row>
    <row r="45" spans="2:29" x14ac:dyDescent="0.25">
      <c r="B45" s="71">
        <v>43</v>
      </c>
      <c r="D45" s="282">
        <f t="shared" si="12"/>
        <v>0</v>
      </c>
      <c r="E45" s="282">
        <f t="shared" si="13"/>
        <v>0</v>
      </c>
      <c r="F45" s="282">
        <f t="shared" si="14"/>
        <v>-1</v>
      </c>
      <c r="H45" s="282">
        <f t="shared" si="15"/>
        <v>0</v>
      </c>
      <c r="I45" s="282">
        <f t="shared" si="16"/>
        <v>0</v>
      </c>
      <c r="J45" s="282">
        <f t="shared" si="17"/>
        <v>-1</v>
      </c>
      <c r="L45" s="282">
        <f t="shared" si="18"/>
        <v>0</v>
      </c>
      <c r="M45" s="282">
        <f t="shared" si="19"/>
        <v>0</v>
      </c>
      <c r="N45" s="282">
        <f t="shared" si="20"/>
        <v>-1</v>
      </c>
      <c r="P45" s="283">
        <f ca="1">OFFSET($D45,DataBase!S45,0)</f>
        <v>0</v>
      </c>
      <c r="Q45" s="284">
        <f ca="1">OFFSET($E45,DataBase!S45,0)</f>
        <v>0</v>
      </c>
      <c r="R45" s="284">
        <f t="shared" si="21"/>
        <v>0</v>
      </c>
      <c r="S45" s="285">
        <f ca="1">IFERROR(ROW(OFFSET(DataBase!R45,S44,,150))+MATCH(1,OFFSET(DataBase!R45,S44,,150),0)-1-ROW(),1000)</f>
        <v>1000</v>
      </c>
      <c r="U45" s="283">
        <f ca="1">OFFSET($H45,DataBase!X45,0)</f>
        <v>0</v>
      </c>
      <c r="V45" s="284">
        <f ca="1">OFFSET($I45,DataBase!X45,0)</f>
        <v>0</v>
      </c>
      <c r="W45" s="284">
        <f t="shared" si="22"/>
        <v>0</v>
      </c>
      <c r="X45" s="285">
        <f ca="1">IFERROR(ROW(OFFSET(DataBase!W45,X44,,150))+MATCH(1,OFFSET(DataBase!W45,X44,,150),0)-1-ROW(),1000)</f>
        <v>1000</v>
      </c>
      <c r="Z45" s="283">
        <f ca="1">OFFSET($L45,DataBase!AC45,0)</f>
        <v>0</v>
      </c>
      <c r="AA45" s="284">
        <f ca="1">OFFSET($M45,DataBase!AC45,0)</f>
        <v>0</v>
      </c>
      <c r="AB45" s="284">
        <f t="shared" si="23"/>
        <v>0</v>
      </c>
      <c r="AC45" s="285">
        <f ca="1">IFERROR(ROW(OFFSET(DataBase!AB45,AC44,,150))+MATCH(1,OFFSET(DataBase!AB45,AC44,,150),0)-1-ROW(),1000)</f>
        <v>1000</v>
      </c>
    </row>
    <row r="46" spans="2:29" x14ac:dyDescent="0.25">
      <c r="B46" s="71">
        <v>44</v>
      </c>
      <c r="D46" s="282">
        <f t="shared" si="12"/>
        <v>0</v>
      </c>
      <c r="E46" s="282">
        <f t="shared" si="13"/>
        <v>0</v>
      </c>
      <c r="F46" s="282">
        <f t="shared" si="14"/>
        <v>-1</v>
      </c>
      <c r="H46" s="282">
        <f t="shared" si="15"/>
        <v>0</v>
      </c>
      <c r="I46" s="282">
        <f t="shared" si="16"/>
        <v>0</v>
      </c>
      <c r="J46" s="282">
        <f t="shared" si="17"/>
        <v>-1</v>
      </c>
      <c r="L46" s="282">
        <f t="shared" si="18"/>
        <v>0</v>
      </c>
      <c r="M46" s="282">
        <f t="shared" si="19"/>
        <v>0</v>
      </c>
      <c r="N46" s="282">
        <f t="shared" si="20"/>
        <v>-1</v>
      </c>
      <c r="P46" s="283">
        <f ca="1">OFFSET($D46,DataBase!S46,0)</f>
        <v>0</v>
      </c>
      <c r="Q46" s="284">
        <f ca="1">OFFSET($E46,DataBase!S46,0)</f>
        <v>0</v>
      </c>
      <c r="R46" s="284">
        <f t="shared" si="21"/>
        <v>0</v>
      </c>
      <c r="S46" s="285">
        <f ca="1">IFERROR(ROW(OFFSET(DataBase!R46,S45,,150))+MATCH(1,OFFSET(DataBase!R46,S45,,150),0)-1-ROW(),1000)</f>
        <v>1000</v>
      </c>
      <c r="U46" s="283">
        <f ca="1">OFFSET($H46,DataBase!X46,0)</f>
        <v>0</v>
      </c>
      <c r="V46" s="284">
        <f ca="1">OFFSET($I46,DataBase!X46,0)</f>
        <v>0</v>
      </c>
      <c r="W46" s="284">
        <f t="shared" si="22"/>
        <v>0</v>
      </c>
      <c r="X46" s="285">
        <f ca="1">IFERROR(ROW(OFFSET(DataBase!W46,X45,,150))+MATCH(1,OFFSET(DataBase!W46,X45,,150),0)-1-ROW(),1000)</f>
        <v>1000</v>
      </c>
      <c r="Z46" s="283">
        <f ca="1">OFFSET($L46,DataBase!AC46,0)</f>
        <v>0</v>
      </c>
      <c r="AA46" s="284">
        <f ca="1">OFFSET($M46,DataBase!AC46,0)</f>
        <v>0</v>
      </c>
      <c r="AB46" s="284">
        <f t="shared" si="23"/>
        <v>0</v>
      </c>
      <c r="AC46" s="285">
        <f ca="1">IFERROR(ROW(OFFSET(DataBase!AB46,AC45,,150))+MATCH(1,OFFSET(DataBase!AB46,AC45,,150),0)-1-ROW(),1000)</f>
        <v>1000</v>
      </c>
    </row>
    <row r="47" spans="2:29" x14ac:dyDescent="0.25">
      <c r="B47" s="71">
        <v>45</v>
      </c>
      <c r="D47" s="282">
        <f t="shared" si="12"/>
        <v>0</v>
      </c>
      <c r="E47" s="282">
        <f t="shared" si="13"/>
        <v>0</v>
      </c>
      <c r="F47" s="282">
        <f t="shared" si="14"/>
        <v>-1</v>
      </c>
      <c r="H47" s="282">
        <f t="shared" si="15"/>
        <v>0</v>
      </c>
      <c r="I47" s="282">
        <f t="shared" si="16"/>
        <v>0</v>
      </c>
      <c r="J47" s="282">
        <f t="shared" si="17"/>
        <v>-1</v>
      </c>
      <c r="L47" s="282">
        <f t="shared" si="18"/>
        <v>0</v>
      </c>
      <c r="M47" s="282">
        <f t="shared" si="19"/>
        <v>0</v>
      </c>
      <c r="N47" s="282">
        <f t="shared" si="20"/>
        <v>-1</v>
      </c>
      <c r="P47" s="283">
        <f ca="1">OFFSET($D47,DataBase!S47,0)</f>
        <v>0</v>
      </c>
      <c r="Q47" s="284">
        <f ca="1">OFFSET($E47,DataBase!S47,0)</f>
        <v>0</v>
      </c>
      <c r="R47" s="284">
        <f t="shared" si="21"/>
        <v>0</v>
      </c>
      <c r="S47" s="285">
        <f ca="1">IFERROR(ROW(OFFSET(DataBase!R47,S46,,150))+MATCH(1,OFFSET(DataBase!R47,S46,,150),0)-1-ROW(),1000)</f>
        <v>1000</v>
      </c>
      <c r="U47" s="283">
        <f ca="1">OFFSET($H47,DataBase!X47,0)</f>
        <v>0</v>
      </c>
      <c r="V47" s="284">
        <f ca="1">OFFSET($I47,DataBase!X47,0)</f>
        <v>0</v>
      </c>
      <c r="W47" s="284">
        <f t="shared" si="22"/>
        <v>0</v>
      </c>
      <c r="X47" s="285">
        <f ca="1">IFERROR(ROW(OFFSET(DataBase!W47,X46,,150))+MATCH(1,OFFSET(DataBase!W47,X46,,150),0)-1-ROW(),1000)</f>
        <v>1000</v>
      </c>
      <c r="Z47" s="283">
        <f ca="1">OFFSET($L47,DataBase!AC47,0)</f>
        <v>0</v>
      </c>
      <c r="AA47" s="284">
        <f ca="1">OFFSET($M47,DataBase!AC47,0)</f>
        <v>0</v>
      </c>
      <c r="AB47" s="284">
        <f t="shared" si="23"/>
        <v>0</v>
      </c>
      <c r="AC47" s="285">
        <f ca="1">IFERROR(ROW(OFFSET(DataBase!AB47,AC46,,150))+MATCH(1,OFFSET(DataBase!AB47,AC46,,150),0)-1-ROW(),1000)</f>
        <v>1000</v>
      </c>
    </row>
    <row r="48" spans="2:29" x14ac:dyDescent="0.25">
      <c r="B48" s="71">
        <v>46</v>
      </c>
      <c r="D48" s="282">
        <f t="shared" si="12"/>
        <v>0</v>
      </c>
      <c r="E48" s="282">
        <f t="shared" si="13"/>
        <v>0</v>
      </c>
      <c r="F48" s="282">
        <f t="shared" si="14"/>
        <v>-1</v>
      </c>
      <c r="H48" s="282">
        <f t="shared" si="15"/>
        <v>0</v>
      </c>
      <c r="I48" s="282">
        <f t="shared" si="16"/>
        <v>0</v>
      </c>
      <c r="J48" s="282">
        <f t="shared" si="17"/>
        <v>-1</v>
      </c>
      <c r="L48" s="282">
        <f t="shared" si="18"/>
        <v>0</v>
      </c>
      <c r="M48" s="282">
        <f t="shared" si="19"/>
        <v>0</v>
      </c>
      <c r="N48" s="282">
        <f t="shared" si="20"/>
        <v>-1</v>
      </c>
      <c r="P48" s="283">
        <f ca="1">OFFSET($D48,DataBase!S48,0)</f>
        <v>0</v>
      </c>
      <c r="Q48" s="284">
        <f ca="1">OFFSET($E48,DataBase!S48,0)</f>
        <v>0</v>
      </c>
      <c r="R48" s="284">
        <f t="shared" si="21"/>
        <v>0</v>
      </c>
      <c r="S48" s="285">
        <f ca="1">IFERROR(ROW(OFFSET(DataBase!R48,S47,,150))+MATCH(1,OFFSET(DataBase!R48,S47,,150),0)-1-ROW(),1000)</f>
        <v>1000</v>
      </c>
      <c r="U48" s="283">
        <f ca="1">OFFSET($H48,DataBase!X48,0)</f>
        <v>0</v>
      </c>
      <c r="V48" s="284">
        <f ca="1">OFFSET($I48,DataBase!X48,0)</f>
        <v>0</v>
      </c>
      <c r="W48" s="284">
        <f t="shared" si="22"/>
        <v>0</v>
      </c>
      <c r="X48" s="285">
        <f ca="1">IFERROR(ROW(OFFSET(DataBase!W48,X47,,150))+MATCH(1,OFFSET(DataBase!W48,X47,,150),0)-1-ROW(),1000)</f>
        <v>1000</v>
      </c>
      <c r="Z48" s="283">
        <f ca="1">OFFSET($L48,DataBase!AC48,0)</f>
        <v>0</v>
      </c>
      <c r="AA48" s="284">
        <f ca="1">OFFSET($M48,DataBase!AC48,0)</f>
        <v>0</v>
      </c>
      <c r="AB48" s="284">
        <f t="shared" si="23"/>
        <v>0</v>
      </c>
      <c r="AC48" s="285">
        <f ca="1">IFERROR(ROW(OFFSET(DataBase!AB48,AC47,,150))+MATCH(1,OFFSET(DataBase!AB48,AC47,,150),0)-1-ROW(),1000)</f>
        <v>1000</v>
      </c>
    </row>
    <row r="49" spans="2:29" x14ac:dyDescent="0.25">
      <c r="B49" s="71">
        <v>47</v>
      </c>
      <c r="D49" s="282">
        <f t="shared" si="12"/>
        <v>0</v>
      </c>
      <c r="E49" s="282">
        <f t="shared" si="13"/>
        <v>0</v>
      </c>
      <c r="F49" s="282">
        <f t="shared" si="14"/>
        <v>-1</v>
      </c>
      <c r="H49" s="282">
        <f t="shared" si="15"/>
        <v>0</v>
      </c>
      <c r="I49" s="282">
        <f t="shared" si="16"/>
        <v>0</v>
      </c>
      <c r="J49" s="282">
        <f t="shared" si="17"/>
        <v>-1</v>
      </c>
      <c r="L49" s="282">
        <f t="shared" si="18"/>
        <v>0</v>
      </c>
      <c r="M49" s="282">
        <f t="shared" si="19"/>
        <v>0</v>
      </c>
      <c r="N49" s="282">
        <f t="shared" si="20"/>
        <v>-1</v>
      </c>
      <c r="P49" s="283">
        <f ca="1">OFFSET($D49,DataBase!S49,0)</f>
        <v>0</v>
      </c>
      <c r="Q49" s="284">
        <f ca="1">OFFSET($E49,DataBase!S49,0)</f>
        <v>0</v>
      </c>
      <c r="R49" s="284">
        <f t="shared" si="21"/>
        <v>0</v>
      </c>
      <c r="S49" s="285">
        <f ca="1">IFERROR(ROW(OFFSET(DataBase!R49,S48,,150))+MATCH(1,OFFSET(DataBase!R49,S48,,150),0)-1-ROW(),1000)</f>
        <v>1000</v>
      </c>
      <c r="U49" s="283">
        <f ca="1">OFFSET($H49,DataBase!X49,0)</f>
        <v>0</v>
      </c>
      <c r="V49" s="284">
        <f ca="1">OFFSET($I49,DataBase!X49,0)</f>
        <v>0</v>
      </c>
      <c r="W49" s="284">
        <f t="shared" si="22"/>
        <v>0</v>
      </c>
      <c r="X49" s="285">
        <f ca="1">IFERROR(ROW(OFFSET(DataBase!W49,X48,,150))+MATCH(1,OFFSET(DataBase!W49,X48,,150),0)-1-ROW(),1000)</f>
        <v>1000</v>
      </c>
      <c r="Z49" s="283">
        <f ca="1">OFFSET($L49,DataBase!AC49,0)</f>
        <v>0</v>
      </c>
      <c r="AA49" s="284">
        <f ca="1">OFFSET($M49,DataBase!AC49,0)</f>
        <v>0</v>
      </c>
      <c r="AB49" s="284">
        <f t="shared" si="23"/>
        <v>0</v>
      </c>
      <c r="AC49" s="285">
        <f ca="1">IFERROR(ROW(OFFSET(DataBase!AB49,AC48,,150))+MATCH(1,OFFSET(DataBase!AB49,AC48,,150),0)-1-ROW(),1000)</f>
        <v>1000</v>
      </c>
    </row>
    <row r="50" spans="2:29" x14ac:dyDescent="0.25">
      <c r="B50" s="71">
        <v>48</v>
      </c>
      <c r="D50" s="282">
        <f t="shared" si="12"/>
        <v>0</v>
      </c>
      <c r="E50" s="282">
        <f t="shared" si="13"/>
        <v>0</v>
      </c>
      <c r="F50" s="282">
        <f t="shared" si="14"/>
        <v>-1</v>
      </c>
      <c r="H50" s="282">
        <f t="shared" si="15"/>
        <v>0</v>
      </c>
      <c r="I50" s="282">
        <f t="shared" si="16"/>
        <v>0</v>
      </c>
      <c r="J50" s="282">
        <f t="shared" si="17"/>
        <v>-1</v>
      </c>
      <c r="L50" s="282">
        <f t="shared" si="18"/>
        <v>0</v>
      </c>
      <c r="M50" s="282">
        <f t="shared" si="19"/>
        <v>0</v>
      </c>
      <c r="N50" s="282">
        <f t="shared" si="20"/>
        <v>-1</v>
      </c>
      <c r="P50" s="283">
        <f ca="1">OFFSET($D50,DataBase!S50,0)</f>
        <v>0</v>
      </c>
      <c r="Q50" s="284">
        <f ca="1">OFFSET($E50,DataBase!S50,0)</f>
        <v>0</v>
      </c>
      <c r="R50" s="284">
        <f t="shared" si="21"/>
        <v>0</v>
      </c>
      <c r="S50" s="285">
        <f ca="1">IFERROR(ROW(OFFSET(DataBase!R50,S49,,150))+MATCH(1,OFFSET(DataBase!R50,S49,,150),0)-1-ROW(),1000)</f>
        <v>1000</v>
      </c>
      <c r="U50" s="283">
        <f ca="1">OFFSET($H50,DataBase!X50,0)</f>
        <v>0</v>
      </c>
      <c r="V50" s="284">
        <f ca="1">OFFSET($I50,DataBase!X50,0)</f>
        <v>0</v>
      </c>
      <c r="W50" s="284">
        <f t="shared" si="22"/>
        <v>0</v>
      </c>
      <c r="X50" s="285">
        <f ca="1">IFERROR(ROW(OFFSET(DataBase!W50,X49,,150))+MATCH(1,OFFSET(DataBase!W50,X49,,150),0)-1-ROW(),1000)</f>
        <v>1000</v>
      </c>
      <c r="Z50" s="283">
        <f ca="1">OFFSET($L50,DataBase!AC50,0)</f>
        <v>0</v>
      </c>
      <c r="AA50" s="284">
        <f ca="1">OFFSET($M50,DataBase!AC50,0)</f>
        <v>0</v>
      </c>
      <c r="AB50" s="284">
        <f t="shared" si="23"/>
        <v>0</v>
      </c>
      <c r="AC50" s="285">
        <f ca="1">IFERROR(ROW(OFFSET(DataBase!AB50,AC49,,150))+MATCH(1,OFFSET(DataBase!AB50,AC49,,150),0)-1-ROW(),1000)</f>
        <v>1000</v>
      </c>
    </row>
    <row r="51" spans="2:29" x14ac:dyDescent="0.25">
      <c r="B51" s="71">
        <v>49</v>
      </c>
      <c r="D51" s="282">
        <f t="shared" si="12"/>
        <v>0</v>
      </c>
      <c r="E51" s="282">
        <f t="shared" si="13"/>
        <v>0</v>
      </c>
      <c r="F51" s="282">
        <f t="shared" si="14"/>
        <v>-1</v>
      </c>
      <c r="H51" s="282">
        <f t="shared" si="15"/>
        <v>0</v>
      </c>
      <c r="I51" s="282">
        <f t="shared" si="16"/>
        <v>0</v>
      </c>
      <c r="J51" s="282">
        <f t="shared" si="17"/>
        <v>-1</v>
      </c>
      <c r="L51" s="282">
        <f t="shared" si="18"/>
        <v>0</v>
      </c>
      <c r="M51" s="282">
        <f t="shared" si="19"/>
        <v>0</v>
      </c>
      <c r="N51" s="282">
        <f t="shared" si="20"/>
        <v>-1</v>
      </c>
      <c r="P51" s="283">
        <f ca="1">OFFSET($D51,DataBase!S51,0)</f>
        <v>0</v>
      </c>
      <c r="Q51" s="284">
        <f ca="1">OFFSET($E51,DataBase!S51,0)</f>
        <v>0</v>
      </c>
      <c r="R51" s="284">
        <f t="shared" si="21"/>
        <v>0</v>
      </c>
      <c r="S51" s="285">
        <f ca="1">IFERROR(ROW(OFFSET(DataBase!R51,S50,,150))+MATCH(1,OFFSET(DataBase!R51,S50,,150),0)-1-ROW(),1000)</f>
        <v>1000</v>
      </c>
      <c r="U51" s="283">
        <f ca="1">OFFSET($H51,DataBase!X51,0)</f>
        <v>0</v>
      </c>
      <c r="V51" s="284">
        <f ca="1">OFFSET($I51,DataBase!X51,0)</f>
        <v>0</v>
      </c>
      <c r="W51" s="284">
        <f t="shared" si="22"/>
        <v>0</v>
      </c>
      <c r="X51" s="285">
        <f ca="1">IFERROR(ROW(OFFSET(DataBase!W51,X50,,150))+MATCH(1,OFFSET(DataBase!W51,X50,,150),0)-1-ROW(),1000)</f>
        <v>1000</v>
      </c>
      <c r="Z51" s="283">
        <f ca="1">OFFSET($L51,DataBase!AC51,0)</f>
        <v>0</v>
      </c>
      <c r="AA51" s="284">
        <f ca="1">OFFSET($M51,DataBase!AC51,0)</f>
        <v>0</v>
      </c>
      <c r="AB51" s="284">
        <f t="shared" si="23"/>
        <v>0</v>
      </c>
      <c r="AC51" s="285">
        <f ca="1">IFERROR(ROW(OFFSET(DataBase!AB51,AC50,,150))+MATCH(1,OFFSET(DataBase!AB51,AC50,,150),0)-1-ROW(),1000)</f>
        <v>1000</v>
      </c>
    </row>
    <row r="52" spans="2:29" x14ac:dyDescent="0.25">
      <c r="B52" s="71">
        <v>50</v>
      </c>
      <c r="D52" s="282">
        <f t="shared" si="12"/>
        <v>0</v>
      </c>
      <c r="E52" s="282">
        <f t="shared" si="13"/>
        <v>0</v>
      </c>
      <c r="F52" s="282">
        <f t="shared" si="14"/>
        <v>-1</v>
      </c>
      <c r="H52" s="282">
        <f t="shared" si="15"/>
        <v>0</v>
      </c>
      <c r="I52" s="282">
        <f t="shared" si="16"/>
        <v>0</v>
      </c>
      <c r="J52" s="282">
        <f t="shared" si="17"/>
        <v>-1</v>
      </c>
      <c r="L52" s="282">
        <f t="shared" si="18"/>
        <v>0</v>
      </c>
      <c r="M52" s="282">
        <f t="shared" si="19"/>
        <v>0</v>
      </c>
      <c r="N52" s="282">
        <f t="shared" si="20"/>
        <v>-1</v>
      </c>
      <c r="P52" s="283">
        <f ca="1">OFFSET($D52,DataBase!S52,0)</f>
        <v>0</v>
      </c>
      <c r="Q52" s="284">
        <f ca="1">OFFSET($E52,DataBase!S52,0)</f>
        <v>0</v>
      </c>
      <c r="R52" s="284">
        <f t="shared" si="21"/>
        <v>0</v>
      </c>
      <c r="S52" s="285">
        <f ca="1">IFERROR(ROW(OFFSET(DataBase!R52,S51,,150))+MATCH(1,OFFSET(DataBase!R52,S51,,150),0)-1-ROW(),1000)</f>
        <v>1000</v>
      </c>
      <c r="U52" s="283">
        <f ca="1">OFFSET($H52,DataBase!X52,0)</f>
        <v>0</v>
      </c>
      <c r="V52" s="284">
        <f ca="1">OFFSET($I52,DataBase!X52,0)</f>
        <v>0</v>
      </c>
      <c r="W52" s="284">
        <f t="shared" si="22"/>
        <v>0</v>
      </c>
      <c r="X52" s="285">
        <f ca="1">IFERROR(ROW(OFFSET(DataBase!W52,X51,,150))+MATCH(1,OFFSET(DataBase!W52,X51,,150),0)-1-ROW(),1000)</f>
        <v>1000</v>
      </c>
      <c r="Z52" s="283">
        <f ca="1">OFFSET($L52,DataBase!AC52,0)</f>
        <v>0</v>
      </c>
      <c r="AA52" s="284">
        <f ca="1">OFFSET($M52,DataBase!AC52,0)</f>
        <v>0</v>
      </c>
      <c r="AB52" s="284">
        <f t="shared" si="23"/>
        <v>0</v>
      </c>
      <c r="AC52" s="285">
        <f ca="1">IFERROR(ROW(OFFSET(DataBase!AB52,AC51,,150))+MATCH(1,OFFSET(DataBase!AB52,AC51,,150),0)-1-ROW(),1000)</f>
        <v>1000</v>
      </c>
    </row>
    <row r="53" spans="2:29" x14ac:dyDescent="0.25">
      <c r="B53" s="71">
        <v>51</v>
      </c>
      <c r="D53" s="282">
        <f t="shared" si="12"/>
        <v>0</v>
      </c>
      <c r="E53" s="282">
        <f t="shared" si="13"/>
        <v>0</v>
      </c>
      <c r="F53" s="282">
        <f t="shared" si="14"/>
        <v>-1</v>
      </c>
      <c r="H53" s="282">
        <f t="shared" si="15"/>
        <v>0</v>
      </c>
      <c r="I53" s="282">
        <f t="shared" si="16"/>
        <v>0</v>
      </c>
      <c r="J53" s="282">
        <f t="shared" si="17"/>
        <v>-1</v>
      </c>
      <c r="L53" s="282">
        <f t="shared" si="18"/>
        <v>0</v>
      </c>
      <c r="M53" s="282">
        <f t="shared" si="19"/>
        <v>0</v>
      </c>
      <c r="N53" s="282">
        <f t="shared" si="20"/>
        <v>-1</v>
      </c>
      <c r="P53" s="283">
        <f ca="1">OFFSET($D53,DataBase!S53,0)</f>
        <v>0</v>
      </c>
      <c r="Q53" s="284">
        <f ca="1">OFFSET($E53,DataBase!S53,0)</f>
        <v>0</v>
      </c>
      <c r="R53" s="284">
        <f t="shared" si="21"/>
        <v>0</v>
      </c>
      <c r="S53" s="285">
        <f ca="1">IFERROR(ROW(OFFSET(DataBase!R53,S52,,150))+MATCH(1,OFFSET(DataBase!R53,S52,,150),0)-1-ROW(),1000)</f>
        <v>1000</v>
      </c>
      <c r="U53" s="283">
        <f ca="1">OFFSET($H53,DataBase!X53,0)</f>
        <v>0</v>
      </c>
      <c r="V53" s="284">
        <f ca="1">OFFSET($I53,DataBase!X53,0)</f>
        <v>0</v>
      </c>
      <c r="W53" s="284">
        <f t="shared" si="22"/>
        <v>0</v>
      </c>
      <c r="X53" s="285">
        <f ca="1">IFERROR(ROW(OFFSET(DataBase!W53,X52,,150))+MATCH(1,OFFSET(DataBase!W53,X52,,150),0)-1-ROW(),1000)</f>
        <v>1000</v>
      </c>
      <c r="Z53" s="283">
        <f ca="1">OFFSET($L53,DataBase!AC53,0)</f>
        <v>0</v>
      </c>
      <c r="AA53" s="284">
        <f ca="1">OFFSET($M53,DataBase!AC53,0)</f>
        <v>0</v>
      </c>
      <c r="AB53" s="284">
        <f t="shared" si="23"/>
        <v>0</v>
      </c>
      <c r="AC53" s="285">
        <f ca="1">IFERROR(ROW(OFFSET(DataBase!AB53,AC52,,150))+MATCH(1,OFFSET(DataBase!AB53,AC52,,150),0)-1-ROW(),1000)</f>
        <v>1000</v>
      </c>
    </row>
    <row r="54" spans="2:29" x14ac:dyDescent="0.25">
      <c r="B54" s="71">
        <v>52</v>
      </c>
      <c r="D54" s="282">
        <f t="shared" si="12"/>
        <v>0</v>
      </c>
      <c r="E54" s="282">
        <f t="shared" si="13"/>
        <v>0</v>
      </c>
      <c r="F54" s="282">
        <f t="shared" si="14"/>
        <v>-1</v>
      </c>
      <c r="H54" s="282">
        <f t="shared" si="15"/>
        <v>0</v>
      </c>
      <c r="I54" s="282">
        <f t="shared" si="16"/>
        <v>0</v>
      </c>
      <c r="J54" s="282">
        <f t="shared" si="17"/>
        <v>-1</v>
      </c>
      <c r="L54" s="282">
        <f t="shared" si="18"/>
        <v>0</v>
      </c>
      <c r="M54" s="282">
        <f t="shared" si="19"/>
        <v>0</v>
      </c>
      <c r="N54" s="282">
        <f t="shared" si="20"/>
        <v>-1</v>
      </c>
      <c r="P54" s="283">
        <f ca="1">OFFSET($D54,DataBase!S54,0)</f>
        <v>0</v>
      </c>
      <c r="Q54" s="284">
        <f ca="1">OFFSET($E54,DataBase!S54,0)</f>
        <v>0</v>
      </c>
      <c r="R54" s="284">
        <f t="shared" si="21"/>
        <v>0</v>
      </c>
      <c r="S54" s="285">
        <f ca="1">IFERROR(ROW(OFFSET(DataBase!R54,S53,,150))+MATCH(1,OFFSET(DataBase!R54,S53,,150),0)-1-ROW(),1000)</f>
        <v>1000</v>
      </c>
      <c r="U54" s="283">
        <f ca="1">OFFSET($H54,DataBase!X54,0)</f>
        <v>0</v>
      </c>
      <c r="V54" s="284">
        <f ca="1">OFFSET($I54,DataBase!X54,0)</f>
        <v>0</v>
      </c>
      <c r="W54" s="284">
        <f t="shared" si="22"/>
        <v>0</v>
      </c>
      <c r="X54" s="285">
        <f ca="1">IFERROR(ROW(OFFSET(DataBase!W54,X53,,150))+MATCH(1,OFFSET(DataBase!W54,X53,,150),0)-1-ROW(),1000)</f>
        <v>1000</v>
      </c>
      <c r="Z54" s="283">
        <f ca="1">OFFSET($L54,DataBase!AC54,0)</f>
        <v>0</v>
      </c>
      <c r="AA54" s="284">
        <f ca="1">OFFSET($M54,DataBase!AC54,0)</f>
        <v>0</v>
      </c>
      <c r="AB54" s="284">
        <f t="shared" si="23"/>
        <v>0</v>
      </c>
      <c r="AC54" s="285">
        <f ca="1">IFERROR(ROW(OFFSET(DataBase!AB54,AC53,,150))+MATCH(1,OFFSET(DataBase!AB54,AC53,,150),0)-1-ROW(),1000)</f>
        <v>1000</v>
      </c>
    </row>
    <row r="55" spans="2:29" x14ac:dyDescent="0.25">
      <c r="B55" s="71">
        <v>53</v>
      </c>
      <c r="D55" s="282">
        <f t="shared" si="12"/>
        <v>0</v>
      </c>
      <c r="E55" s="282">
        <f t="shared" si="13"/>
        <v>0</v>
      </c>
      <c r="F55" s="282">
        <f t="shared" si="14"/>
        <v>-1</v>
      </c>
      <c r="H55" s="282">
        <f t="shared" si="15"/>
        <v>0</v>
      </c>
      <c r="I55" s="282">
        <f t="shared" si="16"/>
        <v>0</v>
      </c>
      <c r="J55" s="282">
        <f t="shared" si="17"/>
        <v>-1</v>
      </c>
      <c r="L55" s="282">
        <f t="shared" si="18"/>
        <v>0</v>
      </c>
      <c r="M55" s="282">
        <f t="shared" si="19"/>
        <v>0</v>
      </c>
      <c r="N55" s="282">
        <f t="shared" si="20"/>
        <v>-1</v>
      </c>
      <c r="P55" s="283">
        <f ca="1">OFFSET($D55,DataBase!S55,0)</f>
        <v>0</v>
      </c>
      <c r="Q55" s="284">
        <f ca="1">OFFSET($E55,DataBase!S55,0)</f>
        <v>0</v>
      </c>
      <c r="R55" s="284">
        <f t="shared" si="21"/>
        <v>0</v>
      </c>
      <c r="S55" s="285">
        <f ca="1">IFERROR(ROW(OFFSET(DataBase!R55,S54,,150))+MATCH(1,OFFSET(DataBase!R55,S54,,150),0)-1-ROW(),1000)</f>
        <v>1000</v>
      </c>
      <c r="U55" s="283">
        <f ca="1">OFFSET($H55,DataBase!X55,0)</f>
        <v>0</v>
      </c>
      <c r="V55" s="284">
        <f ca="1">OFFSET($I55,DataBase!X55,0)</f>
        <v>0</v>
      </c>
      <c r="W55" s="284">
        <f t="shared" si="22"/>
        <v>0</v>
      </c>
      <c r="X55" s="285">
        <f ca="1">IFERROR(ROW(OFFSET(DataBase!W55,X54,,150))+MATCH(1,OFFSET(DataBase!W55,X54,,150),0)-1-ROW(),1000)</f>
        <v>1000</v>
      </c>
      <c r="Z55" s="283">
        <f ca="1">OFFSET($L55,DataBase!AC55,0)</f>
        <v>0</v>
      </c>
      <c r="AA55" s="284">
        <f ca="1">OFFSET($M55,DataBase!AC55,0)</f>
        <v>0</v>
      </c>
      <c r="AB55" s="284">
        <f t="shared" si="23"/>
        <v>0</v>
      </c>
      <c r="AC55" s="285">
        <f ca="1">IFERROR(ROW(OFFSET(DataBase!AB55,AC54,,150))+MATCH(1,OFFSET(DataBase!AB55,AC54,,150),0)-1-ROW(),1000)</f>
        <v>1000</v>
      </c>
    </row>
    <row r="56" spans="2:29" x14ac:dyDescent="0.25">
      <c r="B56" s="71">
        <v>54</v>
      </c>
      <c r="D56" s="282">
        <f t="shared" si="12"/>
        <v>0</v>
      </c>
      <c r="E56" s="282">
        <f t="shared" si="13"/>
        <v>0</v>
      </c>
      <c r="F56" s="282">
        <f t="shared" si="14"/>
        <v>-1</v>
      </c>
      <c r="H56" s="282">
        <f t="shared" si="15"/>
        <v>0</v>
      </c>
      <c r="I56" s="282">
        <f t="shared" si="16"/>
        <v>0</v>
      </c>
      <c r="J56" s="282">
        <f t="shared" si="17"/>
        <v>-1</v>
      </c>
      <c r="L56" s="282">
        <f t="shared" si="18"/>
        <v>0</v>
      </c>
      <c r="M56" s="282">
        <f t="shared" si="19"/>
        <v>0</v>
      </c>
      <c r="N56" s="282">
        <f t="shared" si="20"/>
        <v>-1</v>
      </c>
      <c r="P56" s="283">
        <f ca="1">OFFSET($D56,DataBase!S56,0)</f>
        <v>0</v>
      </c>
      <c r="Q56" s="284">
        <f ca="1">OFFSET($E56,DataBase!S56,0)</f>
        <v>0</v>
      </c>
      <c r="R56" s="284">
        <f t="shared" si="21"/>
        <v>0</v>
      </c>
      <c r="S56" s="285">
        <f ca="1">IFERROR(ROW(OFFSET(DataBase!R56,S55,,150))+MATCH(1,OFFSET(DataBase!R56,S55,,150),0)-1-ROW(),1000)</f>
        <v>1000</v>
      </c>
      <c r="U56" s="283">
        <f ca="1">OFFSET($H56,DataBase!X56,0)</f>
        <v>0</v>
      </c>
      <c r="V56" s="284">
        <f ca="1">OFFSET($I56,DataBase!X56,0)</f>
        <v>0</v>
      </c>
      <c r="W56" s="284">
        <f t="shared" si="22"/>
        <v>0</v>
      </c>
      <c r="X56" s="285">
        <f ca="1">IFERROR(ROW(OFFSET(DataBase!W56,X55,,150))+MATCH(1,OFFSET(DataBase!W56,X55,,150),0)-1-ROW(),1000)</f>
        <v>1000</v>
      </c>
      <c r="Z56" s="283">
        <f ca="1">OFFSET($L56,DataBase!AC56,0)</f>
        <v>0</v>
      </c>
      <c r="AA56" s="284">
        <f ca="1">OFFSET($M56,DataBase!AC56,0)</f>
        <v>0</v>
      </c>
      <c r="AB56" s="284">
        <f t="shared" si="23"/>
        <v>0</v>
      </c>
      <c r="AC56" s="285">
        <f ca="1">IFERROR(ROW(OFFSET(DataBase!AB56,AC55,,150))+MATCH(1,OFFSET(DataBase!AB56,AC55,,150),0)-1-ROW(),1000)</f>
        <v>1000</v>
      </c>
    </row>
    <row r="57" spans="2:29" x14ac:dyDescent="0.25">
      <c r="B57" s="71">
        <v>55</v>
      </c>
      <c r="D57" s="282">
        <f t="shared" si="12"/>
        <v>0</v>
      </c>
      <c r="E57" s="282">
        <f t="shared" si="13"/>
        <v>0</v>
      </c>
      <c r="F57" s="282">
        <f t="shared" si="14"/>
        <v>-1</v>
      </c>
      <c r="H57" s="282">
        <f t="shared" si="15"/>
        <v>0</v>
      </c>
      <c r="I57" s="282">
        <f t="shared" si="16"/>
        <v>0</v>
      </c>
      <c r="J57" s="282">
        <f t="shared" si="17"/>
        <v>-1</v>
      </c>
      <c r="L57" s="282">
        <f t="shared" si="18"/>
        <v>0</v>
      </c>
      <c r="M57" s="282">
        <f t="shared" si="19"/>
        <v>0</v>
      </c>
      <c r="N57" s="282">
        <f t="shared" si="20"/>
        <v>-1</v>
      </c>
      <c r="P57" s="283">
        <f ca="1">OFFSET($D57,DataBase!S57,0)</f>
        <v>0</v>
      </c>
      <c r="Q57" s="284">
        <f ca="1">OFFSET($E57,DataBase!S57,0)</f>
        <v>0</v>
      </c>
      <c r="R57" s="284">
        <f t="shared" si="21"/>
        <v>0</v>
      </c>
      <c r="S57" s="285">
        <f ca="1">IFERROR(ROW(OFFSET(DataBase!R57,S56,,150))+MATCH(1,OFFSET(DataBase!R57,S56,,150),0)-1-ROW(),1000)</f>
        <v>1000</v>
      </c>
      <c r="U57" s="283">
        <f ca="1">OFFSET($H57,DataBase!X57,0)</f>
        <v>0</v>
      </c>
      <c r="V57" s="284">
        <f ca="1">OFFSET($I57,DataBase!X57,0)</f>
        <v>0</v>
      </c>
      <c r="W57" s="284">
        <f t="shared" si="22"/>
        <v>0</v>
      </c>
      <c r="X57" s="285">
        <f ca="1">IFERROR(ROW(OFFSET(DataBase!W57,X56,,150))+MATCH(1,OFFSET(DataBase!W57,X56,,150),0)-1-ROW(),1000)</f>
        <v>1000</v>
      </c>
      <c r="Z57" s="283">
        <f ca="1">OFFSET($L57,DataBase!AC57,0)</f>
        <v>0</v>
      </c>
      <c r="AA57" s="284">
        <f ca="1">OFFSET($M57,DataBase!AC57,0)</f>
        <v>0</v>
      </c>
      <c r="AB57" s="284">
        <f t="shared" si="23"/>
        <v>0</v>
      </c>
      <c r="AC57" s="285">
        <f ca="1">IFERROR(ROW(OFFSET(DataBase!AB57,AC56,,150))+MATCH(1,OFFSET(DataBase!AB57,AC56,,150),0)-1-ROW(),1000)</f>
        <v>1000</v>
      </c>
    </row>
    <row r="58" spans="2:29" x14ac:dyDescent="0.25">
      <c r="B58" s="71">
        <v>56</v>
      </c>
      <c r="D58" s="282">
        <f t="shared" si="12"/>
        <v>0</v>
      </c>
      <c r="E58" s="282">
        <f t="shared" si="13"/>
        <v>0</v>
      </c>
      <c r="F58" s="282">
        <f t="shared" si="14"/>
        <v>-1</v>
      </c>
      <c r="H58" s="282">
        <f t="shared" si="15"/>
        <v>0</v>
      </c>
      <c r="I58" s="282">
        <f t="shared" si="16"/>
        <v>0</v>
      </c>
      <c r="J58" s="282">
        <f t="shared" si="17"/>
        <v>-1</v>
      </c>
      <c r="L58" s="282">
        <f t="shared" si="18"/>
        <v>0</v>
      </c>
      <c r="M58" s="282">
        <f t="shared" si="19"/>
        <v>0</v>
      </c>
      <c r="N58" s="282">
        <f t="shared" si="20"/>
        <v>-1</v>
      </c>
      <c r="P58" s="283">
        <f ca="1">OFFSET($D58,DataBase!S58,0)</f>
        <v>0</v>
      </c>
      <c r="Q58" s="284">
        <f ca="1">OFFSET($E58,DataBase!S58,0)</f>
        <v>0</v>
      </c>
      <c r="R58" s="284">
        <f t="shared" si="21"/>
        <v>0</v>
      </c>
      <c r="S58" s="285">
        <f ca="1">IFERROR(ROW(OFFSET(DataBase!R58,S57,,150))+MATCH(1,OFFSET(DataBase!R58,S57,,150),0)-1-ROW(),1000)</f>
        <v>1000</v>
      </c>
      <c r="U58" s="283">
        <f ca="1">OFFSET($H58,DataBase!X58,0)</f>
        <v>0</v>
      </c>
      <c r="V58" s="284">
        <f ca="1">OFFSET($I58,DataBase!X58,0)</f>
        <v>0</v>
      </c>
      <c r="W58" s="284">
        <f t="shared" si="22"/>
        <v>0</v>
      </c>
      <c r="X58" s="285">
        <f ca="1">IFERROR(ROW(OFFSET(DataBase!W58,X57,,150))+MATCH(1,OFFSET(DataBase!W58,X57,,150),0)-1-ROW(),1000)</f>
        <v>1000</v>
      </c>
      <c r="Z58" s="283">
        <f ca="1">OFFSET($L58,DataBase!AC58,0)</f>
        <v>0</v>
      </c>
      <c r="AA58" s="284">
        <f ca="1">OFFSET($M58,DataBase!AC58,0)</f>
        <v>0</v>
      </c>
      <c r="AB58" s="284">
        <f t="shared" si="23"/>
        <v>0</v>
      </c>
      <c r="AC58" s="285">
        <f ca="1">IFERROR(ROW(OFFSET(DataBase!AB58,AC57,,150))+MATCH(1,OFFSET(DataBase!AB58,AC57,,150),0)-1-ROW(),1000)</f>
        <v>1000</v>
      </c>
    </row>
    <row r="59" spans="2:29" x14ac:dyDescent="0.25">
      <c r="B59" s="71">
        <v>57</v>
      </c>
      <c r="D59" s="282">
        <f t="shared" si="12"/>
        <v>0</v>
      </c>
      <c r="E59" s="282">
        <f t="shared" si="13"/>
        <v>0</v>
      </c>
      <c r="F59" s="282">
        <f t="shared" si="14"/>
        <v>-1</v>
      </c>
      <c r="H59" s="282">
        <f t="shared" si="15"/>
        <v>0</v>
      </c>
      <c r="I59" s="282">
        <f t="shared" si="16"/>
        <v>0</v>
      </c>
      <c r="J59" s="282">
        <f t="shared" si="17"/>
        <v>-1</v>
      </c>
      <c r="L59" s="282">
        <f t="shared" si="18"/>
        <v>0</v>
      </c>
      <c r="M59" s="282">
        <f t="shared" si="19"/>
        <v>0</v>
      </c>
      <c r="N59" s="282">
        <f t="shared" si="20"/>
        <v>-1</v>
      </c>
      <c r="P59" s="283">
        <f ca="1">OFFSET($D59,DataBase!S59,0)</f>
        <v>0</v>
      </c>
      <c r="Q59" s="284">
        <f ca="1">OFFSET($E59,DataBase!S59,0)</f>
        <v>0</v>
      </c>
      <c r="R59" s="284">
        <f t="shared" si="21"/>
        <v>0</v>
      </c>
      <c r="S59" s="285">
        <f ca="1">IFERROR(ROW(OFFSET(DataBase!R59,S58,,150))+MATCH(1,OFFSET(DataBase!R59,S58,,150),0)-1-ROW(),1000)</f>
        <v>1000</v>
      </c>
      <c r="U59" s="283">
        <f ca="1">OFFSET($H59,DataBase!X59,0)</f>
        <v>0</v>
      </c>
      <c r="V59" s="284">
        <f ca="1">OFFSET($I59,DataBase!X59,0)</f>
        <v>0</v>
      </c>
      <c r="W59" s="284">
        <f t="shared" si="22"/>
        <v>0</v>
      </c>
      <c r="X59" s="285">
        <f ca="1">IFERROR(ROW(OFFSET(DataBase!W59,X58,,150))+MATCH(1,OFFSET(DataBase!W59,X58,,150),0)-1-ROW(),1000)</f>
        <v>1000</v>
      </c>
      <c r="Z59" s="283">
        <f ca="1">OFFSET($L59,DataBase!AC59,0)</f>
        <v>0</v>
      </c>
      <c r="AA59" s="284">
        <f ca="1">OFFSET($M59,DataBase!AC59,0)</f>
        <v>0</v>
      </c>
      <c r="AB59" s="284">
        <f t="shared" si="23"/>
        <v>0</v>
      </c>
      <c r="AC59" s="285">
        <f ca="1">IFERROR(ROW(OFFSET(DataBase!AB59,AC58,,150))+MATCH(1,OFFSET(DataBase!AB59,AC58,,150),0)-1-ROW(),1000)</f>
        <v>1000</v>
      </c>
    </row>
    <row r="60" spans="2:29" x14ac:dyDescent="0.25">
      <c r="B60" s="71">
        <v>58</v>
      </c>
      <c r="D60" s="282">
        <f t="shared" si="12"/>
        <v>0</v>
      </c>
      <c r="E60" s="282">
        <f t="shared" si="13"/>
        <v>0</v>
      </c>
      <c r="F60" s="282">
        <f t="shared" si="14"/>
        <v>-1</v>
      </c>
      <c r="H60" s="282">
        <f t="shared" si="15"/>
        <v>0</v>
      </c>
      <c r="I60" s="282">
        <f t="shared" si="16"/>
        <v>0</v>
      </c>
      <c r="J60" s="282">
        <f t="shared" si="17"/>
        <v>-1</v>
      </c>
      <c r="L60" s="282">
        <f t="shared" si="18"/>
        <v>0</v>
      </c>
      <c r="M60" s="282">
        <f t="shared" si="19"/>
        <v>0</v>
      </c>
      <c r="N60" s="282">
        <f t="shared" si="20"/>
        <v>-1</v>
      </c>
      <c r="P60" s="283">
        <f ca="1">OFFSET($D60,DataBase!S60,0)</f>
        <v>0</v>
      </c>
      <c r="Q60" s="284">
        <f ca="1">OFFSET($E60,DataBase!S60,0)</f>
        <v>0</v>
      </c>
      <c r="R60" s="284">
        <f t="shared" si="21"/>
        <v>0</v>
      </c>
      <c r="S60" s="285">
        <f ca="1">IFERROR(ROW(OFFSET(DataBase!R60,S59,,150))+MATCH(1,OFFSET(DataBase!R60,S59,,150),0)-1-ROW(),1000)</f>
        <v>1000</v>
      </c>
      <c r="U60" s="283">
        <f ca="1">OFFSET($H60,DataBase!X60,0)</f>
        <v>0</v>
      </c>
      <c r="V60" s="284">
        <f ca="1">OFFSET($I60,DataBase!X60,0)</f>
        <v>0</v>
      </c>
      <c r="W60" s="284">
        <f t="shared" si="22"/>
        <v>0</v>
      </c>
      <c r="X60" s="285">
        <f ca="1">IFERROR(ROW(OFFSET(DataBase!W60,X59,,150))+MATCH(1,OFFSET(DataBase!W60,X59,,150),0)-1-ROW(),1000)</f>
        <v>1000</v>
      </c>
      <c r="Z60" s="283">
        <f ca="1">OFFSET($L60,DataBase!AC60,0)</f>
        <v>0</v>
      </c>
      <c r="AA60" s="284">
        <f ca="1">OFFSET($M60,DataBase!AC60,0)</f>
        <v>0</v>
      </c>
      <c r="AB60" s="284">
        <f t="shared" si="23"/>
        <v>0</v>
      </c>
      <c r="AC60" s="285">
        <f ca="1">IFERROR(ROW(OFFSET(DataBase!AB60,AC59,,150))+MATCH(1,OFFSET(DataBase!AB60,AC59,,150),0)-1-ROW(),1000)</f>
        <v>1000</v>
      </c>
    </row>
    <row r="61" spans="2:29" x14ac:dyDescent="0.25">
      <c r="B61" s="71">
        <v>59</v>
      </c>
      <c r="D61" s="282">
        <f t="shared" si="12"/>
        <v>0</v>
      </c>
      <c r="E61" s="282">
        <f t="shared" si="13"/>
        <v>0</v>
      </c>
      <c r="F61" s="282">
        <f t="shared" si="14"/>
        <v>-1</v>
      </c>
      <c r="H61" s="282">
        <f t="shared" si="15"/>
        <v>0</v>
      </c>
      <c r="I61" s="282">
        <f t="shared" si="16"/>
        <v>0</v>
      </c>
      <c r="J61" s="282">
        <f t="shared" si="17"/>
        <v>-1</v>
      </c>
      <c r="L61" s="282">
        <f t="shared" si="18"/>
        <v>0</v>
      </c>
      <c r="M61" s="282">
        <f t="shared" si="19"/>
        <v>0</v>
      </c>
      <c r="N61" s="282">
        <f t="shared" si="20"/>
        <v>-1</v>
      </c>
      <c r="P61" s="283">
        <f ca="1">OFFSET($D61,DataBase!S61,0)</f>
        <v>0</v>
      </c>
      <c r="Q61" s="284">
        <f ca="1">OFFSET($E61,DataBase!S61,0)</f>
        <v>0</v>
      </c>
      <c r="R61" s="284">
        <f t="shared" si="21"/>
        <v>0</v>
      </c>
      <c r="S61" s="285">
        <f ca="1">IFERROR(ROW(OFFSET(DataBase!R61,S60,,150))+MATCH(1,OFFSET(DataBase!R61,S60,,150),0)-1-ROW(),1000)</f>
        <v>1000</v>
      </c>
      <c r="U61" s="283">
        <f ca="1">OFFSET($H61,DataBase!X61,0)</f>
        <v>0</v>
      </c>
      <c r="V61" s="284">
        <f ca="1">OFFSET($I61,DataBase!X61,0)</f>
        <v>0</v>
      </c>
      <c r="W61" s="284">
        <f t="shared" si="22"/>
        <v>0</v>
      </c>
      <c r="X61" s="285">
        <f ca="1">IFERROR(ROW(OFFSET(DataBase!W61,X60,,150))+MATCH(1,OFFSET(DataBase!W61,X60,,150),0)-1-ROW(),1000)</f>
        <v>1000</v>
      </c>
      <c r="Z61" s="283">
        <f ca="1">OFFSET($L61,DataBase!AC61,0)</f>
        <v>0</v>
      </c>
      <c r="AA61" s="284">
        <f ca="1">OFFSET($M61,DataBase!AC61,0)</f>
        <v>0</v>
      </c>
      <c r="AB61" s="284">
        <f t="shared" si="23"/>
        <v>0</v>
      </c>
      <c r="AC61" s="285">
        <f ca="1">IFERROR(ROW(OFFSET(DataBase!AB61,AC60,,150))+MATCH(1,OFFSET(DataBase!AB61,AC60,,150),0)-1-ROW(),1000)</f>
        <v>1000</v>
      </c>
    </row>
    <row r="62" spans="2:29" x14ac:dyDescent="0.25">
      <c r="B62" s="71">
        <v>60</v>
      </c>
      <c r="D62" s="282">
        <f t="shared" si="12"/>
        <v>0</v>
      </c>
      <c r="E62" s="282">
        <f t="shared" si="13"/>
        <v>0</v>
      </c>
      <c r="F62" s="282">
        <f t="shared" si="14"/>
        <v>-1</v>
      </c>
      <c r="H62" s="282">
        <f t="shared" si="15"/>
        <v>0</v>
      </c>
      <c r="I62" s="282">
        <f t="shared" si="16"/>
        <v>0</v>
      </c>
      <c r="J62" s="282">
        <f t="shared" si="17"/>
        <v>-1</v>
      </c>
      <c r="L62" s="282">
        <f t="shared" si="18"/>
        <v>0</v>
      </c>
      <c r="M62" s="282">
        <f t="shared" si="19"/>
        <v>0</v>
      </c>
      <c r="N62" s="282">
        <f t="shared" si="20"/>
        <v>-1</v>
      </c>
      <c r="P62" s="283">
        <f ca="1">OFFSET($D62,DataBase!S62,0)</f>
        <v>0</v>
      </c>
      <c r="Q62" s="284">
        <f ca="1">OFFSET($E62,DataBase!S62,0)</f>
        <v>0</v>
      </c>
      <c r="R62" s="284">
        <f t="shared" si="21"/>
        <v>0</v>
      </c>
      <c r="S62" s="285">
        <f ca="1">IFERROR(ROW(OFFSET(DataBase!R62,S61,,150))+MATCH(1,OFFSET(DataBase!R62,S61,,150),0)-1-ROW(),1000)</f>
        <v>1000</v>
      </c>
      <c r="U62" s="283">
        <f ca="1">OFFSET($H62,DataBase!X62,0)</f>
        <v>0</v>
      </c>
      <c r="V62" s="284">
        <f ca="1">OFFSET($I62,DataBase!X62,0)</f>
        <v>0</v>
      </c>
      <c r="W62" s="284">
        <f t="shared" si="22"/>
        <v>0</v>
      </c>
      <c r="X62" s="285">
        <f ca="1">IFERROR(ROW(OFFSET(DataBase!W62,X61,,150))+MATCH(1,OFFSET(DataBase!W62,X61,,150),0)-1-ROW(),1000)</f>
        <v>1000</v>
      </c>
      <c r="Z62" s="283">
        <f ca="1">OFFSET($L62,DataBase!AC62,0)</f>
        <v>0</v>
      </c>
      <c r="AA62" s="284">
        <f ca="1">OFFSET($M62,DataBase!AC62,0)</f>
        <v>0</v>
      </c>
      <c r="AB62" s="284">
        <f t="shared" si="23"/>
        <v>0</v>
      </c>
      <c r="AC62" s="285">
        <f ca="1">IFERROR(ROW(OFFSET(DataBase!AB62,AC61,,150))+MATCH(1,OFFSET(DataBase!AB62,AC61,,150),0)-1-ROW(),1000)</f>
        <v>1000</v>
      </c>
    </row>
    <row r="63" spans="2:29" x14ac:dyDescent="0.25">
      <c r="B63" s="71">
        <v>61</v>
      </c>
      <c r="D63" s="282">
        <f t="shared" si="12"/>
        <v>0</v>
      </c>
      <c r="E63" s="282">
        <f t="shared" si="13"/>
        <v>0</v>
      </c>
      <c r="F63" s="282">
        <f t="shared" si="14"/>
        <v>-1</v>
      </c>
      <c r="H63" s="282">
        <f t="shared" si="15"/>
        <v>0</v>
      </c>
      <c r="I63" s="282">
        <f t="shared" si="16"/>
        <v>0</v>
      </c>
      <c r="J63" s="282">
        <f t="shared" si="17"/>
        <v>-1</v>
      </c>
      <c r="L63" s="282">
        <f t="shared" si="18"/>
        <v>0</v>
      </c>
      <c r="M63" s="282">
        <f t="shared" si="19"/>
        <v>0</v>
      </c>
      <c r="N63" s="282">
        <f t="shared" si="20"/>
        <v>-1</v>
      </c>
      <c r="P63" s="283">
        <f ca="1">OFFSET($D63,DataBase!S63,0)</f>
        <v>0</v>
      </c>
      <c r="Q63" s="284">
        <f ca="1">OFFSET($E63,DataBase!S63,0)</f>
        <v>0</v>
      </c>
      <c r="R63" s="284">
        <f t="shared" si="21"/>
        <v>0</v>
      </c>
      <c r="S63" s="285">
        <f ca="1">IFERROR(ROW(OFFSET(DataBase!R63,S62,,150))+MATCH(1,OFFSET(DataBase!R63,S62,,150),0)-1-ROW(),1000)</f>
        <v>1000</v>
      </c>
      <c r="U63" s="283">
        <f ca="1">OFFSET($H63,DataBase!X63,0)</f>
        <v>0</v>
      </c>
      <c r="V63" s="284">
        <f ca="1">OFFSET($I63,DataBase!X63,0)</f>
        <v>0</v>
      </c>
      <c r="W63" s="284">
        <f t="shared" si="22"/>
        <v>0</v>
      </c>
      <c r="X63" s="285">
        <f ca="1">IFERROR(ROW(OFFSET(DataBase!W63,X62,,150))+MATCH(1,OFFSET(DataBase!W63,X62,,150),0)-1-ROW(),1000)</f>
        <v>1000</v>
      </c>
      <c r="Z63" s="283">
        <f ca="1">OFFSET($L63,DataBase!AC63,0)</f>
        <v>0</v>
      </c>
      <c r="AA63" s="284">
        <f ca="1">OFFSET($M63,DataBase!AC63,0)</f>
        <v>0</v>
      </c>
      <c r="AB63" s="284">
        <f t="shared" si="23"/>
        <v>0</v>
      </c>
      <c r="AC63" s="285">
        <f ca="1">IFERROR(ROW(OFFSET(DataBase!AB63,AC62,,150))+MATCH(1,OFFSET(DataBase!AB63,AC62,,150),0)-1-ROW(),1000)</f>
        <v>1000</v>
      </c>
    </row>
    <row r="64" spans="2:29" x14ac:dyDescent="0.25">
      <c r="B64" s="71">
        <v>62</v>
      </c>
      <c r="D64" s="282">
        <f t="shared" si="12"/>
        <v>0</v>
      </c>
      <c r="E64" s="282">
        <f t="shared" si="13"/>
        <v>0</v>
      </c>
      <c r="F64" s="282">
        <f t="shared" si="14"/>
        <v>-1</v>
      </c>
      <c r="H64" s="282">
        <f t="shared" si="15"/>
        <v>0</v>
      </c>
      <c r="I64" s="282">
        <f t="shared" si="16"/>
        <v>0</v>
      </c>
      <c r="J64" s="282">
        <f t="shared" si="17"/>
        <v>-1</v>
      </c>
      <c r="L64" s="282">
        <f t="shared" si="18"/>
        <v>0</v>
      </c>
      <c r="M64" s="282">
        <f t="shared" si="19"/>
        <v>0</v>
      </c>
      <c r="N64" s="282">
        <f t="shared" si="20"/>
        <v>-1</v>
      </c>
      <c r="P64" s="283">
        <f ca="1">OFFSET($D64,DataBase!S64,0)</f>
        <v>0</v>
      </c>
      <c r="Q64" s="284">
        <f ca="1">OFFSET($E64,DataBase!S64,0)</f>
        <v>0</v>
      </c>
      <c r="R64" s="284">
        <f t="shared" si="21"/>
        <v>0</v>
      </c>
      <c r="S64" s="285">
        <f ca="1">IFERROR(ROW(OFFSET(DataBase!R64,S63,,150))+MATCH(1,OFFSET(DataBase!R64,S63,,150),0)-1-ROW(),1000)</f>
        <v>1000</v>
      </c>
      <c r="U64" s="283">
        <f ca="1">OFFSET($H64,DataBase!X64,0)</f>
        <v>0</v>
      </c>
      <c r="V64" s="284">
        <f ca="1">OFFSET($I64,DataBase!X64,0)</f>
        <v>0</v>
      </c>
      <c r="W64" s="284">
        <f t="shared" si="22"/>
        <v>0</v>
      </c>
      <c r="X64" s="285">
        <f ca="1">IFERROR(ROW(OFFSET(DataBase!W64,X63,,150))+MATCH(1,OFFSET(DataBase!W64,X63,,150),0)-1-ROW(),1000)</f>
        <v>1000</v>
      </c>
      <c r="Z64" s="283">
        <f ca="1">OFFSET($L64,DataBase!AC64,0)</f>
        <v>0</v>
      </c>
      <c r="AA64" s="284">
        <f ca="1">OFFSET($M64,DataBase!AC64,0)</f>
        <v>0</v>
      </c>
      <c r="AB64" s="284">
        <f t="shared" si="23"/>
        <v>0</v>
      </c>
      <c r="AC64" s="285">
        <f ca="1">IFERROR(ROW(OFFSET(DataBase!AB64,AC63,,150))+MATCH(1,OFFSET(DataBase!AB64,AC63,,150),0)-1-ROW(),1000)</f>
        <v>1000</v>
      </c>
    </row>
    <row r="65" spans="2:29" x14ac:dyDescent="0.25">
      <c r="B65" s="71">
        <v>63</v>
      </c>
      <c r="D65" s="282">
        <f t="shared" si="12"/>
        <v>0</v>
      </c>
      <c r="E65" s="282">
        <f t="shared" si="13"/>
        <v>0</v>
      </c>
      <c r="F65" s="282">
        <f t="shared" si="14"/>
        <v>-1</v>
      </c>
      <c r="H65" s="282">
        <f t="shared" si="15"/>
        <v>0</v>
      </c>
      <c r="I65" s="282">
        <f t="shared" si="16"/>
        <v>0</v>
      </c>
      <c r="J65" s="282">
        <f t="shared" si="17"/>
        <v>-1</v>
      </c>
      <c r="L65" s="282">
        <f t="shared" si="18"/>
        <v>0</v>
      </c>
      <c r="M65" s="282">
        <f t="shared" si="19"/>
        <v>0</v>
      </c>
      <c r="N65" s="282">
        <f t="shared" si="20"/>
        <v>-1</v>
      </c>
      <c r="P65" s="283">
        <f ca="1">OFFSET($D65,DataBase!S65,0)</f>
        <v>0</v>
      </c>
      <c r="Q65" s="284">
        <f ca="1">OFFSET($E65,DataBase!S65,0)</f>
        <v>0</v>
      </c>
      <c r="R65" s="284">
        <f t="shared" si="21"/>
        <v>0</v>
      </c>
      <c r="S65" s="285">
        <f ca="1">IFERROR(ROW(OFFSET(DataBase!R65,S64,,150))+MATCH(1,OFFSET(DataBase!R65,S64,,150),0)-1-ROW(),1000)</f>
        <v>1000</v>
      </c>
      <c r="U65" s="283">
        <f ca="1">OFFSET($H65,DataBase!X65,0)</f>
        <v>0</v>
      </c>
      <c r="V65" s="284">
        <f ca="1">OFFSET($I65,DataBase!X65,0)</f>
        <v>0</v>
      </c>
      <c r="W65" s="284">
        <f t="shared" si="22"/>
        <v>0</v>
      </c>
      <c r="X65" s="285">
        <f ca="1">IFERROR(ROW(OFFSET(DataBase!W65,X64,,150))+MATCH(1,OFFSET(DataBase!W65,X64,,150),0)-1-ROW(),1000)</f>
        <v>1000</v>
      </c>
      <c r="Z65" s="283">
        <f ca="1">OFFSET($L65,DataBase!AC65,0)</f>
        <v>0</v>
      </c>
      <c r="AA65" s="284">
        <f ca="1">OFFSET($M65,DataBase!AC65,0)</f>
        <v>0</v>
      </c>
      <c r="AB65" s="284">
        <f t="shared" si="23"/>
        <v>0</v>
      </c>
      <c r="AC65" s="285">
        <f ca="1">IFERROR(ROW(OFFSET(DataBase!AB65,AC64,,150))+MATCH(1,OFFSET(DataBase!AB65,AC64,,150),0)-1-ROW(),1000)</f>
        <v>1000</v>
      </c>
    </row>
    <row r="66" spans="2:29" x14ac:dyDescent="0.25">
      <c r="B66" s="71">
        <v>64</v>
      </c>
      <c r="D66" s="282">
        <f t="shared" si="12"/>
        <v>0</v>
      </c>
      <c r="E66" s="282">
        <f t="shared" si="13"/>
        <v>0</v>
      </c>
      <c r="F66" s="282">
        <f t="shared" si="14"/>
        <v>-1</v>
      </c>
      <c r="H66" s="282">
        <f t="shared" si="15"/>
        <v>0</v>
      </c>
      <c r="I66" s="282">
        <f t="shared" si="16"/>
        <v>0</v>
      </c>
      <c r="J66" s="282">
        <f t="shared" si="17"/>
        <v>-1</v>
      </c>
      <c r="L66" s="282">
        <f t="shared" si="18"/>
        <v>0</v>
      </c>
      <c r="M66" s="282">
        <f t="shared" si="19"/>
        <v>0</v>
      </c>
      <c r="N66" s="282">
        <f t="shared" si="20"/>
        <v>-1</v>
      </c>
      <c r="P66" s="283">
        <f ca="1">OFFSET($D66,DataBase!S66,0)</f>
        <v>0</v>
      </c>
      <c r="Q66" s="284">
        <f ca="1">OFFSET($E66,DataBase!S66,0)</f>
        <v>0</v>
      </c>
      <c r="R66" s="284">
        <f t="shared" si="21"/>
        <v>0</v>
      </c>
      <c r="S66" s="285">
        <f ca="1">IFERROR(ROW(OFFSET(DataBase!R66,S65,,150))+MATCH(1,OFFSET(DataBase!R66,S65,,150),0)-1-ROW(),1000)</f>
        <v>1000</v>
      </c>
      <c r="U66" s="283">
        <f ca="1">OFFSET($H66,DataBase!X66,0)</f>
        <v>0</v>
      </c>
      <c r="V66" s="284">
        <f ca="1">OFFSET($I66,DataBase!X66,0)</f>
        <v>0</v>
      </c>
      <c r="W66" s="284">
        <f t="shared" si="22"/>
        <v>0</v>
      </c>
      <c r="X66" s="285">
        <f ca="1">IFERROR(ROW(OFFSET(DataBase!W66,X65,,150))+MATCH(1,OFFSET(DataBase!W66,X65,,150),0)-1-ROW(),1000)</f>
        <v>1000</v>
      </c>
      <c r="Z66" s="283">
        <f ca="1">OFFSET($L66,DataBase!AC66,0)</f>
        <v>0</v>
      </c>
      <c r="AA66" s="284">
        <f ca="1">OFFSET($M66,DataBase!AC66,0)</f>
        <v>0</v>
      </c>
      <c r="AB66" s="284">
        <f t="shared" si="23"/>
        <v>0</v>
      </c>
      <c r="AC66" s="285">
        <f ca="1">IFERROR(ROW(OFFSET(DataBase!AB66,AC65,,150))+MATCH(1,OFFSET(DataBase!AB66,AC65,,150),0)-1-ROW(),1000)</f>
        <v>1000</v>
      </c>
    </row>
    <row r="67" spans="2:29" x14ac:dyDescent="0.25">
      <c r="B67" s="71">
        <v>65</v>
      </c>
      <c r="D67" s="282">
        <f t="shared" ref="D67:D98" si="24">IFERROR(INDEX(OperationsInput,B67,1),0)</f>
        <v>0</v>
      </c>
      <c r="E67" s="282">
        <f t="shared" ref="E67:E98" si="25">IFERROR(INDEX(OperationsInput,B67,14)*F67,0)</f>
        <v>0</v>
      </c>
      <c r="F67" s="282">
        <f t="shared" ref="F67:F98" si="26">IF(AND(B67&gt;=ROW(CashFlow1P)-7,B67&lt;ROW(CashFlow1N)-6),1,-1)</f>
        <v>-1</v>
      </c>
      <c r="H67" s="282">
        <f t="shared" ref="H67:H98" si="27">IFERROR(INDEX(InvestmentsInput,B67,1),0)</f>
        <v>0</v>
      </c>
      <c r="I67" s="282">
        <f t="shared" ref="I67:I98" si="28">IFERROR(INDEX(InvestmentsInput,B67,14)*J67,0)</f>
        <v>0</v>
      </c>
      <c r="J67" s="282">
        <f t="shared" ref="J67:J98" si="29">IF(AND(B67+ROW(CashFlow1)&lt;ROW(CashFlow2N)-2),1,-1)</f>
        <v>-1</v>
      </c>
      <c r="L67" s="282">
        <f t="shared" ref="L67:L98" si="30">IFERROR(INDEX(FinancingInput,B67,1),0)</f>
        <v>0</v>
      </c>
      <c r="M67" s="282">
        <f t="shared" ref="M67:M98" si="31">IFERROR(INDEX(FinancingInput,B67,14)*N67,0)</f>
        <v>0</v>
      </c>
      <c r="N67" s="282">
        <f t="shared" ref="N67:N98" si="32">IF(AND(B67+ROW(CashFlow2)&lt;ROW(CashFlow3N)-2),1,-1)</f>
        <v>-1</v>
      </c>
      <c r="P67" s="283">
        <f ca="1">OFFSET($D67,DataBase!S67,0)</f>
        <v>0</v>
      </c>
      <c r="Q67" s="284">
        <f ca="1">OFFSET($E67,DataBase!S67,0)</f>
        <v>0</v>
      </c>
      <c r="R67" s="284">
        <f t="shared" ref="R67:R98" si="33">IF(AND($D67&lt;&gt;0,ISNA(MATCH($D67,_Exemptions,0))),1,0)</f>
        <v>0</v>
      </c>
      <c r="S67" s="285">
        <f ca="1">IFERROR(ROW(OFFSET(DataBase!R67,S66,,150))+MATCH(1,OFFSET(DataBase!R67,S66,,150),0)-1-ROW(),1000)</f>
        <v>1000</v>
      </c>
      <c r="U67" s="283">
        <f ca="1">OFFSET($H67,DataBase!X67,0)</f>
        <v>0</v>
      </c>
      <c r="V67" s="284">
        <f ca="1">OFFSET($I67,DataBase!X67,0)</f>
        <v>0</v>
      </c>
      <c r="W67" s="284">
        <f t="shared" ref="W67:W98" si="34">IF(AND($H67&lt;&gt;0,ISNA(MATCH($H67,_Exemptions,0))),1,0)</f>
        <v>0</v>
      </c>
      <c r="X67" s="285">
        <f ca="1">IFERROR(ROW(OFFSET(DataBase!W67,X66,,150))+MATCH(1,OFFSET(DataBase!W67,X66,,150),0)-1-ROW(),1000)</f>
        <v>1000</v>
      </c>
      <c r="Z67" s="283">
        <f ca="1">OFFSET($L67,DataBase!AC67,0)</f>
        <v>0</v>
      </c>
      <c r="AA67" s="284">
        <f ca="1">OFFSET($M67,DataBase!AC67,0)</f>
        <v>0</v>
      </c>
      <c r="AB67" s="284">
        <f t="shared" ref="AB67:AB98" si="35">IF(AND($L67&lt;&gt;0,ISNA(MATCH($L67,_Exemptions,0))),1,0)</f>
        <v>0</v>
      </c>
      <c r="AC67" s="285">
        <f ca="1">IFERROR(ROW(OFFSET(DataBase!AB67,AC66,,150))+MATCH(1,OFFSET(DataBase!AB67,AC66,,150),0)-1-ROW(),1000)</f>
        <v>1000</v>
      </c>
    </row>
    <row r="68" spans="2:29" x14ac:dyDescent="0.25">
      <c r="B68" s="71">
        <v>66</v>
      </c>
      <c r="D68" s="282">
        <f t="shared" si="24"/>
        <v>0</v>
      </c>
      <c r="E68" s="282">
        <f t="shared" si="25"/>
        <v>0</v>
      </c>
      <c r="F68" s="282">
        <f t="shared" si="26"/>
        <v>-1</v>
      </c>
      <c r="H68" s="282">
        <f t="shared" si="27"/>
        <v>0</v>
      </c>
      <c r="I68" s="282">
        <f t="shared" si="28"/>
        <v>0</v>
      </c>
      <c r="J68" s="282">
        <f t="shared" si="29"/>
        <v>-1</v>
      </c>
      <c r="L68" s="282">
        <f t="shared" si="30"/>
        <v>0</v>
      </c>
      <c r="M68" s="282">
        <f t="shared" si="31"/>
        <v>0</v>
      </c>
      <c r="N68" s="282">
        <f t="shared" si="32"/>
        <v>-1</v>
      </c>
      <c r="P68" s="283">
        <f ca="1">OFFSET($D68,DataBase!S68,0)</f>
        <v>0</v>
      </c>
      <c r="Q68" s="284">
        <f ca="1">OFFSET($E68,DataBase!S68,0)</f>
        <v>0</v>
      </c>
      <c r="R68" s="284">
        <f t="shared" si="33"/>
        <v>0</v>
      </c>
      <c r="S68" s="285">
        <f ca="1">IFERROR(ROW(OFFSET(DataBase!R68,S67,,150))+MATCH(1,OFFSET(DataBase!R68,S67,,150),0)-1-ROW(),1000)</f>
        <v>1000</v>
      </c>
      <c r="U68" s="283">
        <f ca="1">OFFSET($H68,DataBase!X68,0)</f>
        <v>0</v>
      </c>
      <c r="V68" s="284">
        <f ca="1">OFFSET($I68,DataBase!X68,0)</f>
        <v>0</v>
      </c>
      <c r="W68" s="284">
        <f t="shared" si="34"/>
        <v>0</v>
      </c>
      <c r="X68" s="285">
        <f ca="1">IFERROR(ROW(OFFSET(DataBase!W68,X67,,150))+MATCH(1,OFFSET(DataBase!W68,X67,,150),0)-1-ROW(),1000)</f>
        <v>1000</v>
      </c>
      <c r="Z68" s="283">
        <f ca="1">OFFSET($L68,DataBase!AC68,0)</f>
        <v>0</v>
      </c>
      <c r="AA68" s="284">
        <f ca="1">OFFSET($M68,DataBase!AC68,0)</f>
        <v>0</v>
      </c>
      <c r="AB68" s="284">
        <f t="shared" si="35"/>
        <v>0</v>
      </c>
      <c r="AC68" s="285">
        <f ca="1">IFERROR(ROW(OFFSET(DataBase!AB68,AC67,,150))+MATCH(1,OFFSET(DataBase!AB68,AC67,,150),0)-1-ROW(),1000)</f>
        <v>1000</v>
      </c>
    </row>
    <row r="69" spans="2:29" x14ac:dyDescent="0.25">
      <c r="B69" s="71">
        <v>67</v>
      </c>
      <c r="D69" s="282">
        <f t="shared" si="24"/>
        <v>0</v>
      </c>
      <c r="E69" s="282">
        <f t="shared" si="25"/>
        <v>0</v>
      </c>
      <c r="F69" s="282">
        <f t="shared" si="26"/>
        <v>-1</v>
      </c>
      <c r="H69" s="282">
        <f t="shared" si="27"/>
        <v>0</v>
      </c>
      <c r="I69" s="282">
        <f t="shared" si="28"/>
        <v>0</v>
      </c>
      <c r="J69" s="282">
        <f t="shared" si="29"/>
        <v>-1</v>
      </c>
      <c r="L69" s="282">
        <f t="shared" si="30"/>
        <v>0</v>
      </c>
      <c r="M69" s="282">
        <f t="shared" si="31"/>
        <v>0</v>
      </c>
      <c r="N69" s="282">
        <f t="shared" si="32"/>
        <v>-1</v>
      </c>
      <c r="P69" s="283">
        <f ca="1">OFFSET($D69,DataBase!S69,0)</f>
        <v>0</v>
      </c>
      <c r="Q69" s="284">
        <f ca="1">OFFSET($E69,DataBase!S69,0)</f>
        <v>0</v>
      </c>
      <c r="R69" s="284">
        <f t="shared" si="33"/>
        <v>0</v>
      </c>
      <c r="S69" s="285">
        <f ca="1">IFERROR(ROW(OFFSET(DataBase!R69,S68,,150))+MATCH(1,OFFSET(DataBase!R69,S68,,150),0)-1-ROW(),1000)</f>
        <v>1000</v>
      </c>
      <c r="U69" s="283">
        <f ca="1">OFFSET($H69,DataBase!X69,0)</f>
        <v>0</v>
      </c>
      <c r="V69" s="284">
        <f ca="1">OFFSET($I69,DataBase!X69,0)</f>
        <v>0</v>
      </c>
      <c r="W69" s="284">
        <f t="shared" si="34"/>
        <v>0</v>
      </c>
      <c r="X69" s="285">
        <f ca="1">IFERROR(ROW(OFFSET(DataBase!W69,X68,,150))+MATCH(1,OFFSET(DataBase!W69,X68,,150),0)-1-ROW(),1000)</f>
        <v>1000</v>
      </c>
      <c r="Z69" s="283">
        <f ca="1">OFFSET($L69,DataBase!AC69,0)</f>
        <v>0</v>
      </c>
      <c r="AA69" s="284">
        <f ca="1">OFFSET($M69,DataBase!AC69,0)</f>
        <v>0</v>
      </c>
      <c r="AB69" s="284">
        <f t="shared" si="35"/>
        <v>0</v>
      </c>
      <c r="AC69" s="285">
        <f ca="1">IFERROR(ROW(OFFSET(DataBase!AB69,AC68,,150))+MATCH(1,OFFSET(DataBase!AB69,AC68,,150),0)-1-ROW(),1000)</f>
        <v>1000</v>
      </c>
    </row>
    <row r="70" spans="2:29" x14ac:dyDescent="0.25">
      <c r="B70" s="71">
        <v>68</v>
      </c>
      <c r="D70" s="282">
        <f t="shared" si="24"/>
        <v>0</v>
      </c>
      <c r="E70" s="282">
        <f t="shared" si="25"/>
        <v>0</v>
      </c>
      <c r="F70" s="282">
        <f t="shared" si="26"/>
        <v>-1</v>
      </c>
      <c r="H70" s="282">
        <f t="shared" si="27"/>
        <v>0</v>
      </c>
      <c r="I70" s="282">
        <f t="shared" si="28"/>
        <v>0</v>
      </c>
      <c r="J70" s="282">
        <f t="shared" si="29"/>
        <v>-1</v>
      </c>
      <c r="L70" s="282">
        <f t="shared" si="30"/>
        <v>0</v>
      </c>
      <c r="M70" s="282">
        <f t="shared" si="31"/>
        <v>0</v>
      </c>
      <c r="N70" s="282">
        <f t="shared" si="32"/>
        <v>-1</v>
      </c>
      <c r="P70" s="283">
        <f ca="1">OFFSET($D70,DataBase!S70,0)</f>
        <v>0</v>
      </c>
      <c r="Q70" s="284">
        <f ca="1">OFFSET($E70,DataBase!S70,0)</f>
        <v>0</v>
      </c>
      <c r="R70" s="284">
        <f t="shared" si="33"/>
        <v>0</v>
      </c>
      <c r="S70" s="285">
        <f ca="1">IFERROR(ROW(OFFSET(DataBase!R70,S69,,150))+MATCH(1,OFFSET(DataBase!R70,S69,,150),0)-1-ROW(),1000)</f>
        <v>1000</v>
      </c>
      <c r="U70" s="283">
        <f ca="1">OFFSET($H70,DataBase!X70,0)</f>
        <v>0</v>
      </c>
      <c r="V70" s="284">
        <f ca="1">OFFSET($I70,DataBase!X70,0)</f>
        <v>0</v>
      </c>
      <c r="W70" s="284">
        <f t="shared" si="34"/>
        <v>0</v>
      </c>
      <c r="X70" s="285">
        <f ca="1">IFERROR(ROW(OFFSET(DataBase!W70,X69,,150))+MATCH(1,OFFSET(DataBase!W70,X69,,150),0)-1-ROW(),1000)</f>
        <v>1000</v>
      </c>
      <c r="Z70" s="283">
        <f ca="1">OFFSET($L70,DataBase!AC70,0)</f>
        <v>0</v>
      </c>
      <c r="AA70" s="284">
        <f ca="1">OFFSET($M70,DataBase!AC70,0)</f>
        <v>0</v>
      </c>
      <c r="AB70" s="284">
        <f t="shared" si="35"/>
        <v>0</v>
      </c>
      <c r="AC70" s="285">
        <f ca="1">IFERROR(ROW(OFFSET(DataBase!AB70,AC69,,150))+MATCH(1,OFFSET(DataBase!AB70,AC69,,150),0)-1-ROW(),1000)</f>
        <v>1000</v>
      </c>
    </row>
    <row r="71" spans="2:29" x14ac:dyDescent="0.25">
      <c r="B71" s="71">
        <v>69</v>
      </c>
      <c r="D71" s="282">
        <f t="shared" si="24"/>
        <v>0</v>
      </c>
      <c r="E71" s="282">
        <f t="shared" si="25"/>
        <v>0</v>
      </c>
      <c r="F71" s="282">
        <f t="shared" si="26"/>
        <v>-1</v>
      </c>
      <c r="H71" s="282">
        <f t="shared" si="27"/>
        <v>0</v>
      </c>
      <c r="I71" s="282">
        <f t="shared" si="28"/>
        <v>0</v>
      </c>
      <c r="J71" s="282">
        <f t="shared" si="29"/>
        <v>-1</v>
      </c>
      <c r="L71" s="282">
        <f t="shared" si="30"/>
        <v>0</v>
      </c>
      <c r="M71" s="282">
        <f t="shared" si="31"/>
        <v>0</v>
      </c>
      <c r="N71" s="282">
        <f t="shared" si="32"/>
        <v>-1</v>
      </c>
      <c r="P71" s="283">
        <f ca="1">OFFSET($D71,DataBase!S71,0)</f>
        <v>0</v>
      </c>
      <c r="Q71" s="284">
        <f ca="1">OFFSET($E71,DataBase!S71,0)</f>
        <v>0</v>
      </c>
      <c r="R71" s="284">
        <f t="shared" si="33"/>
        <v>0</v>
      </c>
      <c r="S71" s="285">
        <f ca="1">IFERROR(ROW(OFFSET(DataBase!R71,S70,,150))+MATCH(1,OFFSET(DataBase!R71,S70,,150),0)-1-ROW(),1000)</f>
        <v>1000</v>
      </c>
      <c r="U71" s="283">
        <f ca="1">OFFSET($H71,DataBase!X71,0)</f>
        <v>0</v>
      </c>
      <c r="V71" s="284">
        <f ca="1">OFFSET($I71,DataBase!X71,0)</f>
        <v>0</v>
      </c>
      <c r="W71" s="284">
        <f t="shared" si="34"/>
        <v>0</v>
      </c>
      <c r="X71" s="285">
        <f ca="1">IFERROR(ROW(OFFSET(DataBase!W71,X70,,150))+MATCH(1,OFFSET(DataBase!W71,X70,,150),0)-1-ROW(),1000)</f>
        <v>1000</v>
      </c>
      <c r="Z71" s="283">
        <f ca="1">OFFSET($L71,DataBase!AC71,0)</f>
        <v>0</v>
      </c>
      <c r="AA71" s="284">
        <f ca="1">OFFSET($M71,DataBase!AC71,0)</f>
        <v>0</v>
      </c>
      <c r="AB71" s="284">
        <f t="shared" si="35"/>
        <v>0</v>
      </c>
      <c r="AC71" s="285">
        <f ca="1">IFERROR(ROW(OFFSET(DataBase!AB71,AC70,,150))+MATCH(1,OFFSET(DataBase!AB71,AC70,,150),0)-1-ROW(),1000)</f>
        <v>1000</v>
      </c>
    </row>
    <row r="72" spans="2:29" x14ac:dyDescent="0.25">
      <c r="B72" s="71">
        <v>70</v>
      </c>
      <c r="D72" s="282">
        <f t="shared" si="24"/>
        <v>0</v>
      </c>
      <c r="E72" s="282">
        <f t="shared" si="25"/>
        <v>0</v>
      </c>
      <c r="F72" s="282">
        <f t="shared" si="26"/>
        <v>-1</v>
      </c>
      <c r="H72" s="282">
        <f t="shared" si="27"/>
        <v>0</v>
      </c>
      <c r="I72" s="282">
        <f t="shared" si="28"/>
        <v>0</v>
      </c>
      <c r="J72" s="282">
        <f t="shared" si="29"/>
        <v>-1</v>
      </c>
      <c r="L72" s="282">
        <f t="shared" si="30"/>
        <v>0</v>
      </c>
      <c r="M72" s="282">
        <f t="shared" si="31"/>
        <v>0</v>
      </c>
      <c r="N72" s="282">
        <f t="shared" si="32"/>
        <v>-1</v>
      </c>
      <c r="P72" s="283">
        <f ca="1">OFFSET($D72,DataBase!S72,0)</f>
        <v>0</v>
      </c>
      <c r="Q72" s="284">
        <f ca="1">OFFSET($E72,DataBase!S72,0)</f>
        <v>0</v>
      </c>
      <c r="R72" s="284">
        <f t="shared" si="33"/>
        <v>0</v>
      </c>
      <c r="S72" s="285">
        <f ca="1">IFERROR(ROW(OFFSET(DataBase!R72,S71,,150))+MATCH(1,OFFSET(DataBase!R72,S71,,150),0)-1-ROW(),1000)</f>
        <v>1000</v>
      </c>
      <c r="U72" s="283">
        <f ca="1">OFFSET($H72,DataBase!X72,0)</f>
        <v>0</v>
      </c>
      <c r="V72" s="284">
        <f ca="1">OFFSET($I72,DataBase!X72,0)</f>
        <v>0</v>
      </c>
      <c r="W72" s="284">
        <f t="shared" si="34"/>
        <v>0</v>
      </c>
      <c r="X72" s="285">
        <f ca="1">IFERROR(ROW(OFFSET(DataBase!W72,X71,,150))+MATCH(1,OFFSET(DataBase!W72,X71,,150),0)-1-ROW(),1000)</f>
        <v>1000</v>
      </c>
      <c r="Z72" s="283">
        <f ca="1">OFFSET($L72,DataBase!AC72,0)</f>
        <v>0</v>
      </c>
      <c r="AA72" s="284">
        <f ca="1">OFFSET($M72,DataBase!AC72,0)</f>
        <v>0</v>
      </c>
      <c r="AB72" s="284">
        <f t="shared" si="35"/>
        <v>0</v>
      </c>
      <c r="AC72" s="285">
        <f ca="1">IFERROR(ROW(OFFSET(DataBase!AB72,AC71,,150))+MATCH(1,OFFSET(DataBase!AB72,AC71,,150),0)-1-ROW(),1000)</f>
        <v>1000</v>
      </c>
    </row>
    <row r="73" spans="2:29" x14ac:dyDescent="0.25">
      <c r="B73" s="71">
        <v>71</v>
      </c>
      <c r="D73" s="282">
        <f t="shared" si="24"/>
        <v>0</v>
      </c>
      <c r="E73" s="282">
        <f t="shared" si="25"/>
        <v>0</v>
      </c>
      <c r="F73" s="282">
        <f t="shared" si="26"/>
        <v>-1</v>
      </c>
      <c r="H73" s="282">
        <f t="shared" si="27"/>
        <v>0</v>
      </c>
      <c r="I73" s="282">
        <f t="shared" si="28"/>
        <v>0</v>
      </c>
      <c r="J73" s="282">
        <f t="shared" si="29"/>
        <v>-1</v>
      </c>
      <c r="L73" s="282">
        <f t="shared" si="30"/>
        <v>0</v>
      </c>
      <c r="M73" s="282">
        <f t="shared" si="31"/>
        <v>0</v>
      </c>
      <c r="N73" s="282">
        <f t="shared" si="32"/>
        <v>-1</v>
      </c>
      <c r="P73" s="283">
        <f ca="1">OFFSET($D73,DataBase!S73,0)</f>
        <v>0</v>
      </c>
      <c r="Q73" s="284">
        <f ca="1">OFFSET($E73,DataBase!S73,0)</f>
        <v>0</v>
      </c>
      <c r="R73" s="284">
        <f t="shared" si="33"/>
        <v>0</v>
      </c>
      <c r="S73" s="285">
        <f ca="1">IFERROR(ROW(OFFSET(DataBase!R73,S72,,150))+MATCH(1,OFFSET(DataBase!R73,S72,,150),0)-1-ROW(),1000)</f>
        <v>1000</v>
      </c>
      <c r="U73" s="283">
        <f ca="1">OFFSET($H73,DataBase!X73,0)</f>
        <v>0</v>
      </c>
      <c r="V73" s="284">
        <f ca="1">OFFSET($I73,DataBase!X73,0)</f>
        <v>0</v>
      </c>
      <c r="W73" s="284">
        <f t="shared" si="34"/>
        <v>0</v>
      </c>
      <c r="X73" s="285">
        <f ca="1">IFERROR(ROW(OFFSET(DataBase!W73,X72,,150))+MATCH(1,OFFSET(DataBase!W73,X72,,150),0)-1-ROW(),1000)</f>
        <v>1000</v>
      </c>
      <c r="Z73" s="283">
        <f ca="1">OFFSET($L73,DataBase!AC73,0)</f>
        <v>0</v>
      </c>
      <c r="AA73" s="284">
        <f ca="1">OFFSET($M73,DataBase!AC73,0)</f>
        <v>0</v>
      </c>
      <c r="AB73" s="284">
        <f t="shared" si="35"/>
        <v>0</v>
      </c>
      <c r="AC73" s="285">
        <f ca="1">IFERROR(ROW(OFFSET(DataBase!AB73,AC72,,150))+MATCH(1,OFFSET(DataBase!AB73,AC72,,150),0)-1-ROW(),1000)</f>
        <v>1000</v>
      </c>
    </row>
    <row r="74" spans="2:29" x14ac:dyDescent="0.25">
      <c r="B74" s="71">
        <v>72</v>
      </c>
      <c r="D74" s="282">
        <f t="shared" si="24"/>
        <v>0</v>
      </c>
      <c r="E74" s="282">
        <f t="shared" si="25"/>
        <v>0</v>
      </c>
      <c r="F74" s="282">
        <f t="shared" si="26"/>
        <v>-1</v>
      </c>
      <c r="H74" s="282">
        <f t="shared" si="27"/>
        <v>0</v>
      </c>
      <c r="I74" s="282">
        <f t="shared" si="28"/>
        <v>0</v>
      </c>
      <c r="J74" s="282">
        <f t="shared" si="29"/>
        <v>-1</v>
      </c>
      <c r="L74" s="282">
        <f t="shared" si="30"/>
        <v>0</v>
      </c>
      <c r="M74" s="282">
        <f t="shared" si="31"/>
        <v>0</v>
      </c>
      <c r="N74" s="282">
        <f t="shared" si="32"/>
        <v>-1</v>
      </c>
      <c r="P74" s="283">
        <f ca="1">OFFSET($D74,DataBase!S74,0)</f>
        <v>0</v>
      </c>
      <c r="Q74" s="284">
        <f ca="1">OFFSET($E74,DataBase!S74,0)</f>
        <v>0</v>
      </c>
      <c r="R74" s="284">
        <f t="shared" si="33"/>
        <v>0</v>
      </c>
      <c r="S74" s="285">
        <f ca="1">IFERROR(ROW(OFFSET(DataBase!R74,S73,,150))+MATCH(1,OFFSET(DataBase!R74,S73,,150),0)-1-ROW(),1000)</f>
        <v>1000</v>
      </c>
      <c r="U74" s="283">
        <f ca="1">OFFSET($H74,DataBase!X74,0)</f>
        <v>0</v>
      </c>
      <c r="V74" s="284">
        <f ca="1">OFFSET($I74,DataBase!X74,0)</f>
        <v>0</v>
      </c>
      <c r="W74" s="284">
        <f t="shared" si="34"/>
        <v>0</v>
      </c>
      <c r="X74" s="285">
        <f ca="1">IFERROR(ROW(OFFSET(DataBase!W74,X73,,150))+MATCH(1,OFFSET(DataBase!W74,X73,,150),0)-1-ROW(),1000)</f>
        <v>1000</v>
      </c>
      <c r="Z74" s="283">
        <f ca="1">OFFSET($L74,DataBase!AC74,0)</f>
        <v>0</v>
      </c>
      <c r="AA74" s="284">
        <f ca="1">OFFSET($M74,DataBase!AC74,0)</f>
        <v>0</v>
      </c>
      <c r="AB74" s="284">
        <f t="shared" si="35"/>
        <v>0</v>
      </c>
      <c r="AC74" s="285">
        <f ca="1">IFERROR(ROW(OFFSET(DataBase!AB74,AC73,,150))+MATCH(1,OFFSET(DataBase!AB74,AC73,,150),0)-1-ROW(),1000)</f>
        <v>1000</v>
      </c>
    </row>
    <row r="75" spans="2:29" x14ac:dyDescent="0.25">
      <c r="B75" s="71">
        <v>73</v>
      </c>
      <c r="D75" s="282">
        <f t="shared" si="24"/>
        <v>0</v>
      </c>
      <c r="E75" s="282">
        <f t="shared" si="25"/>
        <v>0</v>
      </c>
      <c r="F75" s="282">
        <f t="shared" si="26"/>
        <v>-1</v>
      </c>
      <c r="H75" s="282">
        <f t="shared" si="27"/>
        <v>0</v>
      </c>
      <c r="I75" s="282">
        <f t="shared" si="28"/>
        <v>0</v>
      </c>
      <c r="J75" s="282">
        <f t="shared" si="29"/>
        <v>-1</v>
      </c>
      <c r="L75" s="282">
        <f t="shared" si="30"/>
        <v>0</v>
      </c>
      <c r="M75" s="282">
        <f t="shared" si="31"/>
        <v>0</v>
      </c>
      <c r="N75" s="282">
        <f t="shared" si="32"/>
        <v>-1</v>
      </c>
      <c r="P75" s="283">
        <f ca="1">OFFSET($D75,DataBase!S75,0)</f>
        <v>0</v>
      </c>
      <c r="Q75" s="284">
        <f ca="1">OFFSET($E75,DataBase!S75,0)</f>
        <v>0</v>
      </c>
      <c r="R75" s="284">
        <f t="shared" si="33"/>
        <v>0</v>
      </c>
      <c r="S75" s="285">
        <f ca="1">IFERROR(ROW(OFFSET(DataBase!R75,S74,,150))+MATCH(1,OFFSET(DataBase!R75,S74,,150),0)-1-ROW(),1000)</f>
        <v>1000</v>
      </c>
      <c r="U75" s="283">
        <f ca="1">OFFSET($H75,DataBase!X75,0)</f>
        <v>0</v>
      </c>
      <c r="V75" s="284">
        <f ca="1">OFFSET($I75,DataBase!X75,0)</f>
        <v>0</v>
      </c>
      <c r="W75" s="284">
        <f t="shared" si="34"/>
        <v>0</v>
      </c>
      <c r="X75" s="285">
        <f ca="1">IFERROR(ROW(OFFSET(DataBase!W75,X74,,150))+MATCH(1,OFFSET(DataBase!W75,X74,,150),0)-1-ROW(),1000)</f>
        <v>1000</v>
      </c>
      <c r="Z75" s="283">
        <f ca="1">OFFSET($L75,DataBase!AC75,0)</f>
        <v>0</v>
      </c>
      <c r="AA75" s="284">
        <f ca="1">OFFSET($M75,DataBase!AC75,0)</f>
        <v>0</v>
      </c>
      <c r="AB75" s="284">
        <f t="shared" si="35"/>
        <v>0</v>
      </c>
      <c r="AC75" s="285">
        <f ca="1">IFERROR(ROW(OFFSET(DataBase!AB75,AC74,,150))+MATCH(1,OFFSET(DataBase!AB75,AC74,,150),0)-1-ROW(),1000)</f>
        <v>1000</v>
      </c>
    </row>
    <row r="76" spans="2:29" x14ac:dyDescent="0.25">
      <c r="B76" s="71">
        <v>74</v>
      </c>
      <c r="D76" s="282">
        <f t="shared" si="24"/>
        <v>0</v>
      </c>
      <c r="E76" s="282">
        <f t="shared" si="25"/>
        <v>0</v>
      </c>
      <c r="F76" s="282">
        <f t="shared" si="26"/>
        <v>-1</v>
      </c>
      <c r="H76" s="282">
        <f t="shared" si="27"/>
        <v>0</v>
      </c>
      <c r="I76" s="282">
        <f t="shared" si="28"/>
        <v>0</v>
      </c>
      <c r="J76" s="282">
        <f t="shared" si="29"/>
        <v>-1</v>
      </c>
      <c r="L76" s="282">
        <f t="shared" si="30"/>
        <v>0</v>
      </c>
      <c r="M76" s="282">
        <f t="shared" si="31"/>
        <v>0</v>
      </c>
      <c r="N76" s="282">
        <f t="shared" si="32"/>
        <v>-1</v>
      </c>
      <c r="P76" s="283">
        <f ca="1">OFFSET($D76,DataBase!S76,0)</f>
        <v>0</v>
      </c>
      <c r="Q76" s="284">
        <f ca="1">OFFSET($E76,DataBase!S76,0)</f>
        <v>0</v>
      </c>
      <c r="R76" s="284">
        <f t="shared" si="33"/>
        <v>0</v>
      </c>
      <c r="S76" s="285">
        <f ca="1">IFERROR(ROW(OFFSET(DataBase!R76,S75,,150))+MATCH(1,OFFSET(DataBase!R76,S75,,150),0)-1-ROW(),1000)</f>
        <v>1000</v>
      </c>
      <c r="U76" s="283">
        <f ca="1">OFFSET($H76,DataBase!X76,0)</f>
        <v>0</v>
      </c>
      <c r="V76" s="284">
        <f ca="1">OFFSET($I76,DataBase!X76,0)</f>
        <v>0</v>
      </c>
      <c r="W76" s="284">
        <f t="shared" si="34"/>
        <v>0</v>
      </c>
      <c r="X76" s="285">
        <f ca="1">IFERROR(ROW(OFFSET(DataBase!W76,X75,,150))+MATCH(1,OFFSET(DataBase!W76,X75,,150),0)-1-ROW(),1000)</f>
        <v>1000</v>
      </c>
      <c r="Z76" s="283">
        <f ca="1">OFFSET($L76,DataBase!AC76,0)</f>
        <v>0</v>
      </c>
      <c r="AA76" s="284">
        <f ca="1">OFFSET($M76,DataBase!AC76,0)</f>
        <v>0</v>
      </c>
      <c r="AB76" s="284">
        <f t="shared" si="35"/>
        <v>0</v>
      </c>
      <c r="AC76" s="285">
        <f ca="1">IFERROR(ROW(OFFSET(DataBase!AB76,AC75,,150))+MATCH(1,OFFSET(DataBase!AB76,AC75,,150),0)-1-ROW(),1000)</f>
        <v>1000</v>
      </c>
    </row>
    <row r="77" spans="2:29" x14ac:dyDescent="0.25">
      <c r="B77" s="71">
        <v>75</v>
      </c>
      <c r="D77" s="282">
        <f t="shared" si="24"/>
        <v>0</v>
      </c>
      <c r="E77" s="282">
        <f t="shared" si="25"/>
        <v>0</v>
      </c>
      <c r="F77" s="282">
        <f t="shared" si="26"/>
        <v>-1</v>
      </c>
      <c r="H77" s="282">
        <f t="shared" si="27"/>
        <v>0</v>
      </c>
      <c r="I77" s="282">
        <f t="shared" si="28"/>
        <v>0</v>
      </c>
      <c r="J77" s="282">
        <f t="shared" si="29"/>
        <v>-1</v>
      </c>
      <c r="L77" s="282">
        <f t="shared" si="30"/>
        <v>0</v>
      </c>
      <c r="M77" s="282">
        <f t="shared" si="31"/>
        <v>0</v>
      </c>
      <c r="N77" s="282">
        <f t="shared" si="32"/>
        <v>-1</v>
      </c>
      <c r="P77" s="283">
        <f ca="1">OFFSET($D77,DataBase!S77,0)</f>
        <v>0</v>
      </c>
      <c r="Q77" s="284">
        <f ca="1">OFFSET($E77,DataBase!S77,0)</f>
        <v>0</v>
      </c>
      <c r="R77" s="284">
        <f t="shared" si="33"/>
        <v>0</v>
      </c>
      <c r="S77" s="285">
        <f ca="1">IFERROR(ROW(OFFSET(DataBase!R77,S76,,150))+MATCH(1,OFFSET(DataBase!R77,S76,,150),0)-1-ROW(),1000)</f>
        <v>1000</v>
      </c>
      <c r="U77" s="283">
        <f ca="1">OFFSET($H77,DataBase!X77,0)</f>
        <v>0</v>
      </c>
      <c r="V77" s="284">
        <f ca="1">OFFSET($I77,DataBase!X77,0)</f>
        <v>0</v>
      </c>
      <c r="W77" s="284">
        <f t="shared" si="34"/>
        <v>0</v>
      </c>
      <c r="X77" s="285">
        <f ca="1">IFERROR(ROW(OFFSET(DataBase!W77,X76,,150))+MATCH(1,OFFSET(DataBase!W77,X76,,150),0)-1-ROW(),1000)</f>
        <v>1000</v>
      </c>
      <c r="Z77" s="283">
        <f ca="1">OFFSET($L77,DataBase!AC77,0)</f>
        <v>0</v>
      </c>
      <c r="AA77" s="284">
        <f ca="1">OFFSET($M77,DataBase!AC77,0)</f>
        <v>0</v>
      </c>
      <c r="AB77" s="284">
        <f t="shared" si="35"/>
        <v>0</v>
      </c>
      <c r="AC77" s="285">
        <f ca="1">IFERROR(ROW(OFFSET(DataBase!AB77,AC76,,150))+MATCH(1,OFFSET(DataBase!AB77,AC76,,150),0)-1-ROW(),1000)</f>
        <v>1000</v>
      </c>
    </row>
    <row r="78" spans="2:29" x14ac:dyDescent="0.25">
      <c r="B78" s="71">
        <v>76</v>
      </c>
      <c r="D78" s="282">
        <f t="shared" si="24"/>
        <v>0</v>
      </c>
      <c r="E78" s="282">
        <f t="shared" si="25"/>
        <v>0</v>
      </c>
      <c r="F78" s="282">
        <f t="shared" si="26"/>
        <v>-1</v>
      </c>
      <c r="H78" s="282">
        <f t="shared" si="27"/>
        <v>0</v>
      </c>
      <c r="I78" s="282">
        <f t="shared" si="28"/>
        <v>0</v>
      </c>
      <c r="J78" s="282">
        <f t="shared" si="29"/>
        <v>-1</v>
      </c>
      <c r="L78" s="282">
        <f t="shared" si="30"/>
        <v>0</v>
      </c>
      <c r="M78" s="282">
        <f t="shared" si="31"/>
        <v>0</v>
      </c>
      <c r="N78" s="282">
        <f t="shared" si="32"/>
        <v>-1</v>
      </c>
      <c r="P78" s="283">
        <f ca="1">OFFSET($D78,DataBase!S78,0)</f>
        <v>0</v>
      </c>
      <c r="Q78" s="284">
        <f ca="1">OFFSET($E78,DataBase!S78,0)</f>
        <v>0</v>
      </c>
      <c r="R78" s="284">
        <f t="shared" si="33"/>
        <v>0</v>
      </c>
      <c r="S78" s="285">
        <f ca="1">IFERROR(ROW(OFFSET(DataBase!R78,S77,,150))+MATCH(1,OFFSET(DataBase!R78,S77,,150),0)-1-ROW(),1000)</f>
        <v>1000</v>
      </c>
      <c r="U78" s="283">
        <f ca="1">OFFSET($H78,DataBase!X78,0)</f>
        <v>0</v>
      </c>
      <c r="V78" s="284">
        <f ca="1">OFFSET($I78,DataBase!X78,0)</f>
        <v>0</v>
      </c>
      <c r="W78" s="284">
        <f t="shared" si="34"/>
        <v>0</v>
      </c>
      <c r="X78" s="285">
        <f ca="1">IFERROR(ROW(OFFSET(DataBase!W78,X77,,150))+MATCH(1,OFFSET(DataBase!W78,X77,,150),0)-1-ROW(),1000)</f>
        <v>1000</v>
      </c>
      <c r="Z78" s="283">
        <f ca="1">OFFSET($L78,DataBase!AC78,0)</f>
        <v>0</v>
      </c>
      <c r="AA78" s="284">
        <f ca="1">OFFSET($M78,DataBase!AC78,0)</f>
        <v>0</v>
      </c>
      <c r="AB78" s="284">
        <f t="shared" si="35"/>
        <v>0</v>
      </c>
      <c r="AC78" s="285">
        <f ca="1">IFERROR(ROW(OFFSET(DataBase!AB78,AC77,,150))+MATCH(1,OFFSET(DataBase!AB78,AC77,,150),0)-1-ROW(),1000)</f>
        <v>1000</v>
      </c>
    </row>
    <row r="79" spans="2:29" x14ac:dyDescent="0.25">
      <c r="B79" s="71">
        <v>77</v>
      </c>
      <c r="D79" s="282">
        <f t="shared" si="24"/>
        <v>0</v>
      </c>
      <c r="E79" s="282">
        <f t="shared" si="25"/>
        <v>0</v>
      </c>
      <c r="F79" s="282">
        <f t="shared" si="26"/>
        <v>-1</v>
      </c>
      <c r="H79" s="282">
        <f t="shared" si="27"/>
        <v>0</v>
      </c>
      <c r="I79" s="282">
        <f t="shared" si="28"/>
        <v>0</v>
      </c>
      <c r="J79" s="282">
        <f t="shared" si="29"/>
        <v>-1</v>
      </c>
      <c r="L79" s="282">
        <f t="shared" si="30"/>
        <v>0</v>
      </c>
      <c r="M79" s="282">
        <f t="shared" si="31"/>
        <v>0</v>
      </c>
      <c r="N79" s="282">
        <f t="shared" si="32"/>
        <v>-1</v>
      </c>
      <c r="P79" s="283">
        <f ca="1">OFFSET($D79,DataBase!S79,0)</f>
        <v>0</v>
      </c>
      <c r="Q79" s="284">
        <f ca="1">OFFSET($E79,DataBase!S79,0)</f>
        <v>0</v>
      </c>
      <c r="R79" s="284">
        <f t="shared" si="33"/>
        <v>0</v>
      </c>
      <c r="S79" s="285">
        <f ca="1">IFERROR(ROW(OFFSET(DataBase!R79,S78,,150))+MATCH(1,OFFSET(DataBase!R79,S78,,150),0)-1-ROW(),1000)</f>
        <v>1000</v>
      </c>
      <c r="U79" s="283">
        <f ca="1">OFFSET($H79,DataBase!X79,0)</f>
        <v>0</v>
      </c>
      <c r="V79" s="284">
        <f ca="1">OFFSET($I79,DataBase!X79,0)</f>
        <v>0</v>
      </c>
      <c r="W79" s="284">
        <f t="shared" si="34"/>
        <v>0</v>
      </c>
      <c r="X79" s="285">
        <f ca="1">IFERROR(ROW(OFFSET(DataBase!W79,X78,,150))+MATCH(1,OFFSET(DataBase!W79,X78,,150),0)-1-ROW(),1000)</f>
        <v>1000</v>
      </c>
      <c r="Z79" s="283">
        <f ca="1">OFFSET($L79,DataBase!AC79,0)</f>
        <v>0</v>
      </c>
      <c r="AA79" s="284">
        <f ca="1">OFFSET($M79,DataBase!AC79,0)</f>
        <v>0</v>
      </c>
      <c r="AB79" s="284">
        <f t="shared" si="35"/>
        <v>0</v>
      </c>
      <c r="AC79" s="285">
        <f ca="1">IFERROR(ROW(OFFSET(DataBase!AB79,AC78,,150))+MATCH(1,OFFSET(DataBase!AB79,AC78,,150),0)-1-ROW(),1000)</f>
        <v>1000</v>
      </c>
    </row>
    <row r="80" spans="2:29" x14ac:dyDescent="0.25">
      <c r="B80" s="71">
        <v>78</v>
      </c>
      <c r="D80" s="282">
        <f t="shared" si="24"/>
        <v>0</v>
      </c>
      <c r="E80" s="282">
        <f t="shared" si="25"/>
        <v>0</v>
      </c>
      <c r="F80" s="282">
        <f t="shared" si="26"/>
        <v>-1</v>
      </c>
      <c r="H80" s="282">
        <f t="shared" si="27"/>
        <v>0</v>
      </c>
      <c r="I80" s="282">
        <f t="shared" si="28"/>
        <v>0</v>
      </c>
      <c r="J80" s="282">
        <f t="shared" si="29"/>
        <v>-1</v>
      </c>
      <c r="L80" s="282">
        <f t="shared" si="30"/>
        <v>0</v>
      </c>
      <c r="M80" s="282">
        <f t="shared" si="31"/>
        <v>0</v>
      </c>
      <c r="N80" s="282">
        <f t="shared" si="32"/>
        <v>-1</v>
      </c>
      <c r="P80" s="283">
        <f ca="1">OFFSET($D80,DataBase!S80,0)</f>
        <v>0</v>
      </c>
      <c r="Q80" s="284">
        <f ca="1">OFFSET($E80,DataBase!S80,0)</f>
        <v>0</v>
      </c>
      <c r="R80" s="284">
        <f t="shared" si="33"/>
        <v>0</v>
      </c>
      <c r="S80" s="285">
        <f ca="1">IFERROR(ROW(OFFSET(DataBase!R80,S79,,150))+MATCH(1,OFFSET(DataBase!R80,S79,,150),0)-1-ROW(),1000)</f>
        <v>1000</v>
      </c>
      <c r="U80" s="283">
        <f ca="1">OFFSET($H80,DataBase!X80,0)</f>
        <v>0</v>
      </c>
      <c r="V80" s="284">
        <f ca="1">OFFSET($I80,DataBase!X80,0)</f>
        <v>0</v>
      </c>
      <c r="W80" s="284">
        <f t="shared" si="34"/>
        <v>0</v>
      </c>
      <c r="X80" s="285">
        <f ca="1">IFERROR(ROW(OFFSET(DataBase!W80,X79,,150))+MATCH(1,OFFSET(DataBase!W80,X79,,150),0)-1-ROW(),1000)</f>
        <v>1000</v>
      </c>
      <c r="Z80" s="283">
        <f ca="1">OFFSET($L80,DataBase!AC80,0)</f>
        <v>0</v>
      </c>
      <c r="AA80" s="284">
        <f ca="1">OFFSET($M80,DataBase!AC80,0)</f>
        <v>0</v>
      </c>
      <c r="AB80" s="284">
        <f t="shared" si="35"/>
        <v>0</v>
      </c>
      <c r="AC80" s="285">
        <f ca="1">IFERROR(ROW(OFFSET(DataBase!AB80,AC79,,150))+MATCH(1,OFFSET(DataBase!AB80,AC79,,150),0)-1-ROW(),1000)</f>
        <v>1000</v>
      </c>
    </row>
    <row r="81" spans="2:29" x14ac:dyDescent="0.25">
      <c r="B81" s="71">
        <v>79</v>
      </c>
      <c r="D81" s="282">
        <f t="shared" si="24"/>
        <v>0</v>
      </c>
      <c r="E81" s="282">
        <f t="shared" si="25"/>
        <v>0</v>
      </c>
      <c r="F81" s="282">
        <f t="shared" si="26"/>
        <v>-1</v>
      </c>
      <c r="H81" s="282">
        <f t="shared" si="27"/>
        <v>0</v>
      </c>
      <c r="I81" s="282">
        <f t="shared" si="28"/>
        <v>0</v>
      </c>
      <c r="J81" s="282">
        <f t="shared" si="29"/>
        <v>-1</v>
      </c>
      <c r="L81" s="282">
        <f t="shared" si="30"/>
        <v>0</v>
      </c>
      <c r="M81" s="282">
        <f t="shared" si="31"/>
        <v>0</v>
      </c>
      <c r="N81" s="282">
        <f t="shared" si="32"/>
        <v>-1</v>
      </c>
      <c r="P81" s="283">
        <f ca="1">OFFSET($D81,DataBase!S81,0)</f>
        <v>0</v>
      </c>
      <c r="Q81" s="284">
        <f ca="1">OFFSET($E81,DataBase!S81,0)</f>
        <v>0</v>
      </c>
      <c r="R81" s="284">
        <f t="shared" si="33"/>
        <v>0</v>
      </c>
      <c r="S81" s="285">
        <f ca="1">IFERROR(ROW(OFFSET(DataBase!R81,S80,,150))+MATCH(1,OFFSET(DataBase!R81,S80,,150),0)-1-ROW(),1000)</f>
        <v>1000</v>
      </c>
      <c r="U81" s="283">
        <f ca="1">OFFSET($H81,DataBase!X81,0)</f>
        <v>0</v>
      </c>
      <c r="V81" s="284">
        <f ca="1">OFFSET($I81,DataBase!X81,0)</f>
        <v>0</v>
      </c>
      <c r="W81" s="284">
        <f t="shared" si="34"/>
        <v>0</v>
      </c>
      <c r="X81" s="285">
        <f ca="1">IFERROR(ROW(OFFSET(DataBase!W81,X80,,150))+MATCH(1,OFFSET(DataBase!W81,X80,,150),0)-1-ROW(),1000)</f>
        <v>1000</v>
      </c>
      <c r="Z81" s="283">
        <f ca="1">OFFSET($L81,DataBase!AC81,0)</f>
        <v>0</v>
      </c>
      <c r="AA81" s="284">
        <f ca="1">OFFSET($M81,DataBase!AC81,0)</f>
        <v>0</v>
      </c>
      <c r="AB81" s="284">
        <f t="shared" si="35"/>
        <v>0</v>
      </c>
      <c r="AC81" s="285">
        <f ca="1">IFERROR(ROW(OFFSET(DataBase!AB81,AC80,,150))+MATCH(1,OFFSET(DataBase!AB81,AC80,,150),0)-1-ROW(),1000)</f>
        <v>1000</v>
      </c>
    </row>
    <row r="82" spans="2:29" x14ac:dyDescent="0.25">
      <c r="B82" s="71">
        <v>80</v>
      </c>
      <c r="D82" s="282">
        <f t="shared" si="24"/>
        <v>0</v>
      </c>
      <c r="E82" s="282">
        <f t="shared" si="25"/>
        <v>0</v>
      </c>
      <c r="F82" s="282">
        <f t="shared" si="26"/>
        <v>-1</v>
      </c>
      <c r="H82" s="282">
        <f t="shared" si="27"/>
        <v>0</v>
      </c>
      <c r="I82" s="282">
        <f t="shared" si="28"/>
        <v>0</v>
      </c>
      <c r="J82" s="282">
        <f t="shared" si="29"/>
        <v>-1</v>
      </c>
      <c r="L82" s="282">
        <f t="shared" si="30"/>
        <v>0</v>
      </c>
      <c r="M82" s="282">
        <f t="shared" si="31"/>
        <v>0</v>
      </c>
      <c r="N82" s="282">
        <f t="shared" si="32"/>
        <v>-1</v>
      </c>
      <c r="P82" s="283">
        <f ca="1">OFFSET($D82,DataBase!S82,0)</f>
        <v>0</v>
      </c>
      <c r="Q82" s="284">
        <f ca="1">OFFSET($E82,DataBase!S82,0)</f>
        <v>0</v>
      </c>
      <c r="R82" s="284">
        <f t="shared" si="33"/>
        <v>0</v>
      </c>
      <c r="S82" s="285">
        <f ca="1">IFERROR(ROW(OFFSET(DataBase!R82,S81,,150))+MATCH(1,OFFSET(DataBase!R82,S81,,150),0)-1-ROW(),1000)</f>
        <v>1000</v>
      </c>
      <c r="U82" s="283">
        <f ca="1">OFFSET($H82,DataBase!X82,0)</f>
        <v>0</v>
      </c>
      <c r="V82" s="284">
        <f ca="1">OFFSET($I82,DataBase!X82,0)</f>
        <v>0</v>
      </c>
      <c r="W82" s="284">
        <f t="shared" si="34"/>
        <v>0</v>
      </c>
      <c r="X82" s="285">
        <f ca="1">IFERROR(ROW(OFFSET(DataBase!W82,X81,,150))+MATCH(1,OFFSET(DataBase!W82,X81,,150),0)-1-ROW(),1000)</f>
        <v>1000</v>
      </c>
      <c r="Z82" s="283">
        <f ca="1">OFFSET($L82,DataBase!AC82,0)</f>
        <v>0</v>
      </c>
      <c r="AA82" s="284">
        <f ca="1">OFFSET($M82,DataBase!AC82,0)</f>
        <v>0</v>
      </c>
      <c r="AB82" s="284">
        <f t="shared" si="35"/>
        <v>0</v>
      </c>
      <c r="AC82" s="285">
        <f ca="1">IFERROR(ROW(OFFSET(DataBase!AB82,AC81,,150))+MATCH(1,OFFSET(DataBase!AB82,AC81,,150),0)-1-ROW(),1000)</f>
        <v>1000</v>
      </c>
    </row>
    <row r="83" spans="2:29" x14ac:dyDescent="0.25">
      <c r="B83" s="71">
        <v>81</v>
      </c>
      <c r="D83" s="282">
        <f t="shared" si="24"/>
        <v>0</v>
      </c>
      <c r="E83" s="282">
        <f t="shared" si="25"/>
        <v>0</v>
      </c>
      <c r="F83" s="282">
        <f t="shared" si="26"/>
        <v>-1</v>
      </c>
      <c r="H83" s="282">
        <f t="shared" si="27"/>
        <v>0</v>
      </c>
      <c r="I83" s="282">
        <f t="shared" si="28"/>
        <v>0</v>
      </c>
      <c r="J83" s="282">
        <f t="shared" si="29"/>
        <v>-1</v>
      </c>
      <c r="L83" s="282">
        <f t="shared" si="30"/>
        <v>0</v>
      </c>
      <c r="M83" s="282">
        <f t="shared" si="31"/>
        <v>0</v>
      </c>
      <c r="N83" s="282">
        <f t="shared" si="32"/>
        <v>-1</v>
      </c>
      <c r="P83" s="283">
        <f ca="1">OFFSET($D83,DataBase!S83,0)</f>
        <v>0</v>
      </c>
      <c r="Q83" s="284">
        <f ca="1">OFFSET($E83,DataBase!S83,0)</f>
        <v>0</v>
      </c>
      <c r="R83" s="284">
        <f t="shared" si="33"/>
        <v>0</v>
      </c>
      <c r="S83" s="285">
        <f ca="1">IFERROR(ROW(OFFSET(DataBase!R83,S82,,150))+MATCH(1,OFFSET(DataBase!R83,S82,,150),0)-1-ROW(),1000)</f>
        <v>1000</v>
      </c>
      <c r="U83" s="283">
        <f ca="1">OFFSET($H83,DataBase!X83,0)</f>
        <v>0</v>
      </c>
      <c r="V83" s="284">
        <f ca="1">OFFSET($I83,DataBase!X83,0)</f>
        <v>0</v>
      </c>
      <c r="W83" s="284">
        <f t="shared" si="34"/>
        <v>0</v>
      </c>
      <c r="X83" s="285">
        <f ca="1">IFERROR(ROW(OFFSET(DataBase!W83,X82,,150))+MATCH(1,OFFSET(DataBase!W83,X82,,150),0)-1-ROW(),1000)</f>
        <v>1000</v>
      </c>
      <c r="Z83" s="283">
        <f ca="1">OFFSET($L83,DataBase!AC83,0)</f>
        <v>0</v>
      </c>
      <c r="AA83" s="284">
        <f ca="1">OFFSET($M83,DataBase!AC83,0)</f>
        <v>0</v>
      </c>
      <c r="AB83" s="284">
        <f t="shared" si="35"/>
        <v>0</v>
      </c>
      <c r="AC83" s="285">
        <f ca="1">IFERROR(ROW(OFFSET(DataBase!AB83,AC82,,150))+MATCH(1,OFFSET(DataBase!AB83,AC82,,150),0)-1-ROW(),1000)</f>
        <v>1000</v>
      </c>
    </row>
    <row r="84" spans="2:29" x14ac:dyDescent="0.25">
      <c r="B84" s="71">
        <v>82</v>
      </c>
      <c r="D84" s="282">
        <f t="shared" si="24"/>
        <v>0</v>
      </c>
      <c r="E84" s="282">
        <f t="shared" si="25"/>
        <v>0</v>
      </c>
      <c r="F84" s="282">
        <f t="shared" si="26"/>
        <v>-1</v>
      </c>
      <c r="H84" s="282">
        <f t="shared" si="27"/>
        <v>0</v>
      </c>
      <c r="I84" s="282">
        <f t="shared" si="28"/>
        <v>0</v>
      </c>
      <c r="J84" s="282">
        <f t="shared" si="29"/>
        <v>-1</v>
      </c>
      <c r="L84" s="282">
        <f t="shared" si="30"/>
        <v>0</v>
      </c>
      <c r="M84" s="282">
        <f t="shared" si="31"/>
        <v>0</v>
      </c>
      <c r="N84" s="282">
        <f t="shared" si="32"/>
        <v>-1</v>
      </c>
      <c r="P84" s="283">
        <f ca="1">OFFSET($D84,DataBase!S84,0)</f>
        <v>0</v>
      </c>
      <c r="Q84" s="284">
        <f ca="1">OFFSET($E84,DataBase!S84,0)</f>
        <v>0</v>
      </c>
      <c r="R84" s="284">
        <f t="shared" si="33"/>
        <v>0</v>
      </c>
      <c r="S84" s="285">
        <f ca="1">IFERROR(ROW(OFFSET(DataBase!R84,S83,,150))+MATCH(1,OFFSET(DataBase!R84,S83,,150),0)-1-ROW(),1000)</f>
        <v>1000</v>
      </c>
      <c r="U84" s="283">
        <f ca="1">OFFSET($H84,DataBase!X84,0)</f>
        <v>0</v>
      </c>
      <c r="V84" s="284">
        <f ca="1">OFFSET($I84,DataBase!X84,0)</f>
        <v>0</v>
      </c>
      <c r="W84" s="284">
        <f t="shared" si="34"/>
        <v>0</v>
      </c>
      <c r="X84" s="285">
        <f ca="1">IFERROR(ROW(OFFSET(DataBase!W84,X83,,150))+MATCH(1,OFFSET(DataBase!W84,X83,,150),0)-1-ROW(),1000)</f>
        <v>1000</v>
      </c>
      <c r="Z84" s="283">
        <f ca="1">OFFSET($L84,DataBase!AC84,0)</f>
        <v>0</v>
      </c>
      <c r="AA84" s="284">
        <f ca="1">OFFSET($M84,DataBase!AC84,0)</f>
        <v>0</v>
      </c>
      <c r="AB84" s="284">
        <f t="shared" si="35"/>
        <v>0</v>
      </c>
      <c r="AC84" s="285">
        <f ca="1">IFERROR(ROW(OFFSET(DataBase!AB84,AC83,,150))+MATCH(1,OFFSET(DataBase!AB84,AC83,,150),0)-1-ROW(),1000)</f>
        <v>1000</v>
      </c>
    </row>
    <row r="85" spans="2:29" x14ac:dyDescent="0.25">
      <c r="B85" s="71">
        <v>83</v>
      </c>
      <c r="D85" s="282">
        <f t="shared" si="24"/>
        <v>0</v>
      </c>
      <c r="E85" s="282">
        <f t="shared" si="25"/>
        <v>0</v>
      </c>
      <c r="F85" s="282">
        <f t="shared" si="26"/>
        <v>-1</v>
      </c>
      <c r="H85" s="282">
        <f t="shared" si="27"/>
        <v>0</v>
      </c>
      <c r="I85" s="282">
        <f t="shared" si="28"/>
        <v>0</v>
      </c>
      <c r="J85" s="282">
        <f t="shared" si="29"/>
        <v>-1</v>
      </c>
      <c r="L85" s="282">
        <f t="shared" si="30"/>
        <v>0</v>
      </c>
      <c r="M85" s="282">
        <f t="shared" si="31"/>
        <v>0</v>
      </c>
      <c r="N85" s="282">
        <f t="shared" si="32"/>
        <v>-1</v>
      </c>
      <c r="P85" s="283">
        <f ca="1">OFFSET($D85,DataBase!S85,0)</f>
        <v>0</v>
      </c>
      <c r="Q85" s="284">
        <f ca="1">OFFSET($E85,DataBase!S85,0)</f>
        <v>0</v>
      </c>
      <c r="R85" s="284">
        <f t="shared" si="33"/>
        <v>0</v>
      </c>
      <c r="S85" s="285">
        <f ca="1">IFERROR(ROW(OFFSET(DataBase!R85,S84,,150))+MATCH(1,OFFSET(DataBase!R85,S84,,150),0)-1-ROW(),1000)</f>
        <v>1000</v>
      </c>
      <c r="U85" s="283">
        <f ca="1">OFFSET($H85,DataBase!X85,0)</f>
        <v>0</v>
      </c>
      <c r="V85" s="284">
        <f ca="1">OFFSET($I85,DataBase!X85,0)</f>
        <v>0</v>
      </c>
      <c r="W85" s="284">
        <f t="shared" si="34"/>
        <v>0</v>
      </c>
      <c r="X85" s="285">
        <f ca="1">IFERROR(ROW(OFFSET(DataBase!W85,X84,,150))+MATCH(1,OFFSET(DataBase!W85,X84,,150),0)-1-ROW(),1000)</f>
        <v>1000</v>
      </c>
      <c r="Z85" s="283">
        <f ca="1">OFFSET($L85,DataBase!AC85,0)</f>
        <v>0</v>
      </c>
      <c r="AA85" s="284">
        <f ca="1">OFFSET($M85,DataBase!AC85,0)</f>
        <v>0</v>
      </c>
      <c r="AB85" s="284">
        <f t="shared" si="35"/>
        <v>0</v>
      </c>
      <c r="AC85" s="285">
        <f ca="1">IFERROR(ROW(OFFSET(DataBase!AB85,AC84,,150))+MATCH(1,OFFSET(DataBase!AB85,AC84,,150),0)-1-ROW(),1000)</f>
        <v>1000</v>
      </c>
    </row>
    <row r="86" spans="2:29" x14ac:dyDescent="0.25">
      <c r="B86" s="71">
        <v>84</v>
      </c>
      <c r="D86" s="282">
        <f t="shared" si="24"/>
        <v>0</v>
      </c>
      <c r="E86" s="282">
        <f t="shared" si="25"/>
        <v>0</v>
      </c>
      <c r="F86" s="282">
        <f t="shared" si="26"/>
        <v>-1</v>
      </c>
      <c r="H86" s="282">
        <f t="shared" si="27"/>
        <v>0</v>
      </c>
      <c r="I86" s="282">
        <f t="shared" si="28"/>
        <v>0</v>
      </c>
      <c r="J86" s="282">
        <f t="shared" si="29"/>
        <v>-1</v>
      </c>
      <c r="L86" s="282">
        <f t="shared" si="30"/>
        <v>0</v>
      </c>
      <c r="M86" s="282">
        <f t="shared" si="31"/>
        <v>0</v>
      </c>
      <c r="N86" s="282">
        <f t="shared" si="32"/>
        <v>-1</v>
      </c>
      <c r="P86" s="283">
        <f ca="1">OFFSET($D86,DataBase!S86,0)</f>
        <v>0</v>
      </c>
      <c r="Q86" s="284">
        <f ca="1">OFFSET($E86,DataBase!S86,0)</f>
        <v>0</v>
      </c>
      <c r="R86" s="284">
        <f t="shared" si="33"/>
        <v>0</v>
      </c>
      <c r="S86" s="285">
        <f ca="1">IFERROR(ROW(OFFSET(DataBase!R86,S85,,150))+MATCH(1,OFFSET(DataBase!R86,S85,,150),0)-1-ROW(),1000)</f>
        <v>1000</v>
      </c>
      <c r="U86" s="283">
        <f ca="1">OFFSET($H86,DataBase!X86,0)</f>
        <v>0</v>
      </c>
      <c r="V86" s="284">
        <f ca="1">OFFSET($I86,DataBase!X86,0)</f>
        <v>0</v>
      </c>
      <c r="W86" s="284">
        <f t="shared" si="34"/>
        <v>0</v>
      </c>
      <c r="X86" s="285">
        <f ca="1">IFERROR(ROW(OFFSET(DataBase!W86,X85,,150))+MATCH(1,OFFSET(DataBase!W86,X85,,150),0)-1-ROW(),1000)</f>
        <v>1000</v>
      </c>
      <c r="Z86" s="283">
        <f ca="1">OFFSET($L86,DataBase!AC86,0)</f>
        <v>0</v>
      </c>
      <c r="AA86" s="284">
        <f ca="1">OFFSET($M86,DataBase!AC86,0)</f>
        <v>0</v>
      </c>
      <c r="AB86" s="284">
        <f t="shared" si="35"/>
        <v>0</v>
      </c>
      <c r="AC86" s="285">
        <f ca="1">IFERROR(ROW(OFFSET(DataBase!AB86,AC85,,150))+MATCH(1,OFFSET(DataBase!AB86,AC85,,150),0)-1-ROW(),1000)</f>
        <v>1000</v>
      </c>
    </row>
    <row r="87" spans="2:29" x14ac:dyDescent="0.25">
      <c r="B87" s="71">
        <v>85</v>
      </c>
      <c r="D87" s="282">
        <f t="shared" si="24"/>
        <v>0</v>
      </c>
      <c r="E87" s="282">
        <f t="shared" si="25"/>
        <v>0</v>
      </c>
      <c r="F87" s="282">
        <f t="shared" si="26"/>
        <v>-1</v>
      </c>
      <c r="H87" s="282">
        <f t="shared" si="27"/>
        <v>0</v>
      </c>
      <c r="I87" s="282">
        <f t="shared" si="28"/>
        <v>0</v>
      </c>
      <c r="J87" s="282">
        <f t="shared" si="29"/>
        <v>-1</v>
      </c>
      <c r="L87" s="282">
        <f t="shared" si="30"/>
        <v>0</v>
      </c>
      <c r="M87" s="282">
        <f t="shared" si="31"/>
        <v>0</v>
      </c>
      <c r="N87" s="282">
        <f t="shared" si="32"/>
        <v>-1</v>
      </c>
      <c r="P87" s="283">
        <f ca="1">OFFSET($D87,DataBase!S87,0)</f>
        <v>0</v>
      </c>
      <c r="Q87" s="284">
        <f ca="1">OFFSET($E87,DataBase!S87,0)</f>
        <v>0</v>
      </c>
      <c r="R87" s="284">
        <f t="shared" si="33"/>
        <v>0</v>
      </c>
      <c r="S87" s="285">
        <f ca="1">IFERROR(ROW(OFFSET(DataBase!R87,S86,,150))+MATCH(1,OFFSET(DataBase!R87,S86,,150),0)-1-ROW(),1000)</f>
        <v>1000</v>
      </c>
      <c r="U87" s="283">
        <f ca="1">OFFSET($H87,DataBase!X87,0)</f>
        <v>0</v>
      </c>
      <c r="V87" s="284">
        <f ca="1">OFFSET($I87,DataBase!X87,0)</f>
        <v>0</v>
      </c>
      <c r="W87" s="284">
        <f t="shared" si="34"/>
        <v>0</v>
      </c>
      <c r="X87" s="285">
        <f ca="1">IFERROR(ROW(OFFSET(DataBase!W87,X86,,150))+MATCH(1,OFFSET(DataBase!W87,X86,,150),0)-1-ROW(),1000)</f>
        <v>1000</v>
      </c>
      <c r="Z87" s="283">
        <f ca="1">OFFSET($L87,DataBase!AC87,0)</f>
        <v>0</v>
      </c>
      <c r="AA87" s="284">
        <f ca="1">OFFSET($M87,DataBase!AC87,0)</f>
        <v>0</v>
      </c>
      <c r="AB87" s="284">
        <f t="shared" si="35"/>
        <v>0</v>
      </c>
      <c r="AC87" s="285">
        <f ca="1">IFERROR(ROW(OFFSET(DataBase!AB87,AC86,,150))+MATCH(1,OFFSET(DataBase!AB87,AC86,,150),0)-1-ROW(),1000)</f>
        <v>1000</v>
      </c>
    </row>
    <row r="88" spans="2:29" x14ac:dyDescent="0.25">
      <c r="B88" s="71">
        <v>86</v>
      </c>
      <c r="D88" s="282">
        <f t="shared" si="24"/>
        <v>0</v>
      </c>
      <c r="E88" s="282">
        <f t="shared" si="25"/>
        <v>0</v>
      </c>
      <c r="F88" s="282">
        <f t="shared" si="26"/>
        <v>-1</v>
      </c>
      <c r="H88" s="282">
        <f t="shared" si="27"/>
        <v>0</v>
      </c>
      <c r="I88" s="282">
        <f t="shared" si="28"/>
        <v>0</v>
      </c>
      <c r="J88" s="282">
        <f t="shared" si="29"/>
        <v>-1</v>
      </c>
      <c r="L88" s="282">
        <f t="shared" si="30"/>
        <v>0</v>
      </c>
      <c r="M88" s="282">
        <f t="shared" si="31"/>
        <v>0</v>
      </c>
      <c r="N88" s="282">
        <f t="shared" si="32"/>
        <v>-1</v>
      </c>
      <c r="P88" s="283">
        <f ca="1">OFFSET($D88,DataBase!S88,0)</f>
        <v>0</v>
      </c>
      <c r="Q88" s="284">
        <f ca="1">OFFSET($E88,DataBase!S88,0)</f>
        <v>0</v>
      </c>
      <c r="R88" s="284">
        <f t="shared" si="33"/>
        <v>0</v>
      </c>
      <c r="S88" s="285">
        <f ca="1">IFERROR(ROW(OFFSET(DataBase!R88,S87,,150))+MATCH(1,OFFSET(DataBase!R88,S87,,150),0)-1-ROW(),1000)</f>
        <v>1000</v>
      </c>
      <c r="U88" s="283">
        <f ca="1">OFFSET($H88,DataBase!X88,0)</f>
        <v>0</v>
      </c>
      <c r="V88" s="284">
        <f ca="1">OFFSET($I88,DataBase!X88,0)</f>
        <v>0</v>
      </c>
      <c r="W88" s="284">
        <f t="shared" si="34"/>
        <v>0</v>
      </c>
      <c r="X88" s="285">
        <f ca="1">IFERROR(ROW(OFFSET(DataBase!W88,X87,,150))+MATCH(1,OFFSET(DataBase!W88,X87,,150),0)-1-ROW(),1000)</f>
        <v>1000</v>
      </c>
      <c r="Z88" s="283">
        <f ca="1">OFFSET($L88,DataBase!AC88,0)</f>
        <v>0</v>
      </c>
      <c r="AA88" s="284">
        <f ca="1">OFFSET($M88,DataBase!AC88,0)</f>
        <v>0</v>
      </c>
      <c r="AB88" s="284">
        <f t="shared" si="35"/>
        <v>0</v>
      </c>
      <c r="AC88" s="285">
        <f ca="1">IFERROR(ROW(OFFSET(DataBase!AB88,AC87,,150))+MATCH(1,OFFSET(DataBase!AB88,AC87,,150),0)-1-ROW(),1000)</f>
        <v>1000</v>
      </c>
    </row>
    <row r="89" spans="2:29" x14ac:dyDescent="0.25">
      <c r="B89" s="71">
        <v>87</v>
      </c>
      <c r="D89" s="282">
        <f t="shared" si="24"/>
        <v>0</v>
      </c>
      <c r="E89" s="282">
        <f t="shared" si="25"/>
        <v>0</v>
      </c>
      <c r="F89" s="282">
        <f t="shared" si="26"/>
        <v>-1</v>
      </c>
      <c r="H89" s="282">
        <f t="shared" si="27"/>
        <v>0</v>
      </c>
      <c r="I89" s="282">
        <f t="shared" si="28"/>
        <v>0</v>
      </c>
      <c r="J89" s="282">
        <f t="shared" si="29"/>
        <v>-1</v>
      </c>
      <c r="L89" s="282">
        <f t="shared" si="30"/>
        <v>0</v>
      </c>
      <c r="M89" s="282">
        <f t="shared" si="31"/>
        <v>0</v>
      </c>
      <c r="N89" s="282">
        <f t="shared" si="32"/>
        <v>-1</v>
      </c>
      <c r="P89" s="283">
        <f ca="1">OFFSET($D89,DataBase!S89,0)</f>
        <v>0</v>
      </c>
      <c r="Q89" s="284">
        <f ca="1">OFFSET($E89,DataBase!S89,0)</f>
        <v>0</v>
      </c>
      <c r="R89" s="284">
        <f t="shared" si="33"/>
        <v>0</v>
      </c>
      <c r="S89" s="285">
        <f ca="1">IFERROR(ROW(OFFSET(DataBase!R89,S88,,150))+MATCH(1,OFFSET(DataBase!R89,S88,,150),0)-1-ROW(),1000)</f>
        <v>1000</v>
      </c>
      <c r="U89" s="283">
        <f ca="1">OFFSET($H89,DataBase!X89,0)</f>
        <v>0</v>
      </c>
      <c r="V89" s="284">
        <f ca="1">OFFSET($I89,DataBase!X89,0)</f>
        <v>0</v>
      </c>
      <c r="W89" s="284">
        <f t="shared" si="34"/>
        <v>0</v>
      </c>
      <c r="X89" s="285">
        <f ca="1">IFERROR(ROW(OFFSET(DataBase!W89,X88,,150))+MATCH(1,OFFSET(DataBase!W89,X88,,150),0)-1-ROW(),1000)</f>
        <v>1000</v>
      </c>
      <c r="Z89" s="283">
        <f ca="1">OFFSET($L89,DataBase!AC89,0)</f>
        <v>0</v>
      </c>
      <c r="AA89" s="284">
        <f ca="1">OFFSET($M89,DataBase!AC89,0)</f>
        <v>0</v>
      </c>
      <c r="AB89" s="284">
        <f t="shared" si="35"/>
        <v>0</v>
      </c>
      <c r="AC89" s="285">
        <f ca="1">IFERROR(ROW(OFFSET(DataBase!AB89,AC88,,150))+MATCH(1,OFFSET(DataBase!AB89,AC88,,150),0)-1-ROW(),1000)</f>
        <v>1000</v>
      </c>
    </row>
    <row r="90" spans="2:29" x14ac:dyDescent="0.25">
      <c r="B90" s="71">
        <v>88</v>
      </c>
      <c r="D90" s="282">
        <f t="shared" si="24"/>
        <v>0</v>
      </c>
      <c r="E90" s="282">
        <f t="shared" si="25"/>
        <v>0</v>
      </c>
      <c r="F90" s="282">
        <f t="shared" si="26"/>
        <v>-1</v>
      </c>
      <c r="H90" s="282">
        <f t="shared" si="27"/>
        <v>0</v>
      </c>
      <c r="I90" s="282">
        <f t="shared" si="28"/>
        <v>0</v>
      </c>
      <c r="J90" s="282">
        <f t="shared" si="29"/>
        <v>-1</v>
      </c>
      <c r="L90" s="282">
        <f t="shared" si="30"/>
        <v>0</v>
      </c>
      <c r="M90" s="282">
        <f t="shared" si="31"/>
        <v>0</v>
      </c>
      <c r="N90" s="282">
        <f t="shared" si="32"/>
        <v>-1</v>
      </c>
      <c r="P90" s="283">
        <f ca="1">OFFSET($D90,DataBase!S90,0)</f>
        <v>0</v>
      </c>
      <c r="Q90" s="284">
        <f ca="1">OFFSET($E90,DataBase!S90,0)</f>
        <v>0</v>
      </c>
      <c r="R90" s="284">
        <f t="shared" si="33"/>
        <v>0</v>
      </c>
      <c r="S90" s="285">
        <f ca="1">IFERROR(ROW(OFFSET(DataBase!R90,S89,,150))+MATCH(1,OFFSET(DataBase!R90,S89,,150),0)-1-ROW(),1000)</f>
        <v>1000</v>
      </c>
      <c r="U90" s="283">
        <f ca="1">OFFSET($H90,DataBase!X90,0)</f>
        <v>0</v>
      </c>
      <c r="V90" s="284">
        <f ca="1">OFFSET($I90,DataBase!X90,0)</f>
        <v>0</v>
      </c>
      <c r="W90" s="284">
        <f t="shared" si="34"/>
        <v>0</v>
      </c>
      <c r="X90" s="285">
        <f ca="1">IFERROR(ROW(OFFSET(DataBase!W90,X89,,150))+MATCH(1,OFFSET(DataBase!W90,X89,,150),0)-1-ROW(),1000)</f>
        <v>1000</v>
      </c>
      <c r="Z90" s="283">
        <f ca="1">OFFSET($L90,DataBase!AC90,0)</f>
        <v>0</v>
      </c>
      <c r="AA90" s="284">
        <f ca="1">OFFSET($M90,DataBase!AC90,0)</f>
        <v>0</v>
      </c>
      <c r="AB90" s="284">
        <f t="shared" si="35"/>
        <v>0</v>
      </c>
      <c r="AC90" s="285">
        <f ca="1">IFERROR(ROW(OFFSET(DataBase!AB90,AC89,,150))+MATCH(1,OFFSET(DataBase!AB90,AC89,,150),0)-1-ROW(),1000)</f>
        <v>1000</v>
      </c>
    </row>
    <row r="91" spans="2:29" x14ac:dyDescent="0.25">
      <c r="B91" s="71">
        <v>89</v>
      </c>
      <c r="D91" s="282">
        <f t="shared" si="24"/>
        <v>0</v>
      </c>
      <c r="E91" s="282">
        <f t="shared" si="25"/>
        <v>0</v>
      </c>
      <c r="F91" s="282">
        <f t="shared" si="26"/>
        <v>-1</v>
      </c>
      <c r="H91" s="282">
        <f t="shared" si="27"/>
        <v>0</v>
      </c>
      <c r="I91" s="282">
        <f t="shared" si="28"/>
        <v>0</v>
      </c>
      <c r="J91" s="282">
        <f t="shared" si="29"/>
        <v>-1</v>
      </c>
      <c r="L91" s="282">
        <f t="shared" si="30"/>
        <v>0</v>
      </c>
      <c r="M91" s="282">
        <f t="shared" si="31"/>
        <v>0</v>
      </c>
      <c r="N91" s="282">
        <f t="shared" si="32"/>
        <v>-1</v>
      </c>
      <c r="P91" s="283">
        <f ca="1">OFFSET($D91,DataBase!S91,0)</f>
        <v>0</v>
      </c>
      <c r="Q91" s="284">
        <f ca="1">OFFSET($E91,DataBase!S91,0)</f>
        <v>0</v>
      </c>
      <c r="R91" s="284">
        <f t="shared" si="33"/>
        <v>0</v>
      </c>
      <c r="S91" s="285">
        <f ca="1">IFERROR(ROW(OFFSET(DataBase!R91,S90,,150))+MATCH(1,OFFSET(DataBase!R91,S90,,150),0)-1-ROW(),1000)</f>
        <v>1000</v>
      </c>
      <c r="U91" s="283">
        <f ca="1">OFFSET($H91,DataBase!X91,0)</f>
        <v>0</v>
      </c>
      <c r="V91" s="284">
        <f ca="1">OFFSET($I91,DataBase!X91,0)</f>
        <v>0</v>
      </c>
      <c r="W91" s="284">
        <f t="shared" si="34"/>
        <v>0</v>
      </c>
      <c r="X91" s="285">
        <f ca="1">IFERROR(ROW(OFFSET(DataBase!W91,X90,,150))+MATCH(1,OFFSET(DataBase!W91,X90,,150),0)-1-ROW(),1000)</f>
        <v>1000</v>
      </c>
      <c r="Z91" s="283">
        <f ca="1">OFFSET($L91,DataBase!AC91,0)</f>
        <v>0</v>
      </c>
      <c r="AA91" s="284">
        <f ca="1">OFFSET($M91,DataBase!AC91,0)</f>
        <v>0</v>
      </c>
      <c r="AB91" s="284">
        <f t="shared" si="35"/>
        <v>0</v>
      </c>
      <c r="AC91" s="285">
        <f ca="1">IFERROR(ROW(OFFSET(DataBase!AB91,AC90,,150))+MATCH(1,OFFSET(DataBase!AB91,AC90,,150),0)-1-ROW(),1000)</f>
        <v>1000</v>
      </c>
    </row>
    <row r="92" spans="2:29" x14ac:dyDescent="0.25">
      <c r="B92" s="71">
        <v>90</v>
      </c>
      <c r="D92" s="282">
        <f t="shared" si="24"/>
        <v>0</v>
      </c>
      <c r="E92" s="282">
        <f t="shared" si="25"/>
        <v>0</v>
      </c>
      <c r="F92" s="282">
        <f t="shared" si="26"/>
        <v>-1</v>
      </c>
      <c r="H92" s="282">
        <f t="shared" si="27"/>
        <v>0</v>
      </c>
      <c r="I92" s="282">
        <f t="shared" si="28"/>
        <v>0</v>
      </c>
      <c r="J92" s="282">
        <f t="shared" si="29"/>
        <v>-1</v>
      </c>
      <c r="L92" s="282">
        <f t="shared" si="30"/>
        <v>0</v>
      </c>
      <c r="M92" s="282">
        <f t="shared" si="31"/>
        <v>0</v>
      </c>
      <c r="N92" s="282">
        <f t="shared" si="32"/>
        <v>-1</v>
      </c>
      <c r="P92" s="283">
        <f ca="1">OFFSET($D92,DataBase!S92,0)</f>
        <v>0</v>
      </c>
      <c r="Q92" s="284">
        <f ca="1">OFFSET($E92,DataBase!S92,0)</f>
        <v>0</v>
      </c>
      <c r="R92" s="284">
        <f t="shared" si="33"/>
        <v>0</v>
      </c>
      <c r="S92" s="285">
        <f ca="1">IFERROR(ROW(OFFSET(DataBase!R92,S91,,150))+MATCH(1,OFFSET(DataBase!R92,S91,,150),0)-1-ROW(),1000)</f>
        <v>1000</v>
      </c>
      <c r="U92" s="283">
        <f ca="1">OFFSET($H92,DataBase!X92,0)</f>
        <v>0</v>
      </c>
      <c r="V92" s="284">
        <f ca="1">OFFSET($I92,DataBase!X92,0)</f>
        <v>0</v>
      </c>
      <c r="W92" s="284">
        <f t="shared" si="34"/>
        <v>0</v>
      </c>
      <c r="X92" s="285">
        <f ca="1">IFERROR(ROW(OFFSET(DataBase!W92,X91,,150))+MATCH(1,OFFSET(DataBase!W92,X91,,150),0)-1-ROW(),1000)</f>
        <v>1000</v>
      </c>
      <c r="Z92" s="283">
        <f ca="1">OFFSET($L92,DataBase!AC92,0)</f>
        <v>0</v>
      </c>
      <c r="AA92" s="284">
        <f ca="1">OFFSET($M92,DataBase!AC92,0)</f>
        <v>0</v>
      </c>
      <c r="AB92" s="284">
        <f t="shared" si="35"/>
        <v>0</v>
      </c>
      <c r="AC92" s="285">
        <f ca="1">IFERROR(ROW(OFFSET(DataBase!AB92,AC91,,150))+MATCH(1,OFFSET(DataBase!AB92,AC91,,150),0)-1-ROW(),1000)</f>
        <v>1000</v>
      </c>
    </row>
    <row r="93" spans="2:29" x14ac:dyDescent="0.25">
      <c r="B93" s="71">
        <v>91</v>
      </c>
      <c r="D93" s="282">
        <f t="shared" si="24"/>
        <v>0</v>
      </c>
      <c r="E93" s="282">
        <f t="shared" si="25"/>
        <v>0</v>
      </c>
      <c r="F93" s="282">
        <f t="shared" si="26"/>
        <v>-1</v>
      </c>
      <c r="H93" s="282">
        <f t="shared" si="27"/>
        <v>0</v>
      </c>
      <c r="I93" s="282">
        <f t="shared" si="28"/>
        <v>0</v>
      </c>
      <c r="J93" s="282">
        <f t="shared" si="29"/>
        <v>-1</v>
      </c>
      <c r="L93" s="282">
        <f t="shared" si="30"/>
        <v>0</v>
      </c>
      <c r="M93" s="282">
        <f t="shared" si="31"/>
        <v>0</v>
      </c>
      <c r="N93" s="282">
        <f t="shared" si="32"/>
        <v>-1</v>
      </c>
      <c r="P93" s="283">
        <f ca="1">OFFSET($D93,DataBase!S93,0)</f>
        <v>0</v>
      </c>
      <c r="Q93" s="284">
        <f ca="1">OFFSET($E93,DataBase!S93,0)</f>
        <v>0</v>
      </c>
      <c r="R93" s="284">
        <f t="shared" si="33"/>
        <v>0</v>
      </c>
      <c r="S93" s="285">
        <f ca="1">IFERROR(ROW(OFFSET(DataBase!R93,S92,,150))+MATCH(1,OFFSET(DataBase!R93,S92,,150),0)-1-ROW(),1000)</f>
        <v>1000</v>
      </c>
      <c r="U93" s="283">
        <f ca="1">OFFSET($H93,DataBase!X93,0)</f>
        <v>0</v>
      </c>
      <c r="V93" s="284">
        <f ca="1">OFFSET($I93,DataBase!X93,0)</f>
        <v>0</v>
      </c>
      <c r="W93" s="284">
        <f t="shared" si="34"/>
        <v>0</v>
      </c>
      <c r="X93" s="285">
        <f ca="1">IFERROR(ROW(OFFSET(DataBase!W93,X92,,150))+MATCH(1,OFFSET(DataBase!W93,X92,,150),0)-1-ROW(),1000)</f>
        <v>1000</v>
      </c>
      <c r="Z93" s="283">
        <f ca="1">OFFSET($L93,DataBase!AC93,0)</f>
        <v>0</v>
      </c>
      <c r="AA93" s="284">
        <f ca="1">OFFSET($M93,DataBase!AC93,0)</f>
        <v>0</v>
      </c>
      <c r="AB93" s="284">
        <f t="shared" si="35"/>
        <v>0</v>
      </c>
      <c r="AC93" s="285">
        <f ca="1">IFERROR(ROW(OFFSET(DataBase!AB93,AC92,,150))+MATCH(1,OFFSET(DataBase!AB93,AC92,,150),0)-1-ROW(),1000)</f>
        <v>1000</v>
      </c>
    </row>
    <row r="94" spans="2:29" x14ac:dyDescent="0.25">
      <c r="B94" s="71">
        <v>92</v>
      </c>
      <c r="D94" s="282">
        <f t="shared" si="24"/>
        <v>0</v>
      </c>
      <c r="E94" s="282">
        <f t="shared" si="25"/>
        <v>0</v>
      </c>
      <c r="F94" s="282">
        <f t="shared" si="26"/>
        <v>-1</v>
      </c>
      <c r="H94" s="282">
        <f t="shared" si="27"/>
        <v>0</v>
      </c>
      <c r="I94" s="282">
        <f t="shared" si="28"/>
        <v>0</v>
      </c>
      <c r="J94" s="282">
        <f t="shared" si="29"/>
        <v>-1</v>
      </c>
      <c r="L94" s="282">
        <f t="shared" si="30"/>
        <v>0</v>
      </c>
      <c r="M94" s="282">
        <f t="shared" si="31"/>
        <v>0</v>
      </c>
      <c r="N94" s="282">
        <f t="shared" si="32"/>
        <v>-1</v>
      </c>
      <c r="P94" s="283">
        <f ca="1">OFFSET($D94,DataBase!S94,0)</f>
        <v>0</v>
      </c>
      <c r="Q94" s="284">
        <f ca="1">OFFSET($E94,DataBase!S94,0)</f>
        <v>0</v>
      </c>
      <c r="R94" s="284">
        <f t="shared" si="33"/>
        <v>0</v>
      </c>
      <c r="S94" s="285">
        <f ca="1">IFERROR(ROW(OFFSET(DataBase!R94,S93,,150))+MATCH(1,OFFSET(DataBase!R94,S93,,150),0)-1-ROW(),1000)</f>
        <v>1000</v>
      </c>
      <c r="U94" s="283">
        <f ca="1">OFFSET($H94,DataBase!X94,0)</f>
        <v>0</v>
      </c>
      <c r="V94" s="284">
        <f ca="1">OFFSET($I94,DataBase!X94,0)</f>
        <v>0</v>
      </c>
      <c r="W94" s="284">
        <f t="shared" si="34"/>
        <v>0</v>
      </c>
      <c r="X94" s="285">
        <f ca="1">IFERROR(ROW(OFFSET(DataBase!W94,X93,,150))+MATCH(1,OFFSET(DataBase!W94,X93,,150),0)-1-ROW(),1000)</f>
        <v>1000</v>
      </c>
      <c r="Z94" s="283">
        <f ca="1">OFFSET($L94,DataBase!AC94,0)</f>
        <v>0</v>
      </c>
      <c r="AA94" s="284">
        <f ca="1">OFFSET($M94,DataBase!AC94,0)</f>
        <v>0</v>
      </c>
      <c r="AB94" s="284">
        <f t="shared" si="35"/>
        <v>0</v>
      </c>
      <c r="AC94" s="285">
        <f ca="1">IFERROR(ROW(OFFSET(DataBase!AB94,AC93,,150))+MATCH(1,OFFSET(DataBase!AB94,AC93,,150),0)-1-ROW(),1000)</f>
        <v>1000</v>
      </c>
    </row>
    <row r="95" spans="2:29" x14ac:dyDescent="0.25">
      <c r="B95" s="71">
        <v>93</v>
      </c>
      <c r="D95" s="282">
        <f t="shared" si="24"/>
        <v>0</v>
      </c>
      <c r="E95" s="282">
        <f t="shared" si="25"/>
        <v>0</v>
      </c>
      <c r="F95" s="282">
        <f t="shared" si="26"/>
        <v>-1</v>
      </c>
      <c r="H95" s="282">
        <f t="shared" si="27"/>
        <v>0</v>
      </c>
      <c r="I95" s="282">
        <f t="shared" si="28"/>
        <v>0</v>
      </c>
      <c r="J95" s="282">
        <f t="shared" si="29"/>
        <v>-1</v>
      </c>
      <c r="L95" s="282">
        <f t="shared" si="30"/>
        <v>0</v>
      </c>
      <c r="M95" s="282">
        <f t="shared" si="31"/>
        <v>0</v>
      </c>
      <c r="N95" s="282">
        <f t="shared" si="32"/>
        <v>-1</v>
      </c>
      <c r="P95" s="283">
        <f ca="1">OFFSET($D95,DataBase!S95,0)</f>
        <v>0</v>
      </c>
      <c r="Q95" s="284">
        <f ca="1">OFFSET($E95,DataBase!S95,0)</f>
        <v>0</v>
      </c>
      <c r="R95" s="284">
        <f t="shared" si="33"/>
        <v>0</v>
      </c>
      <c r="S95" s="285">
        <f ca="1">IFERROR(ROW(OFFSET(DataBase!R95,S94,,150))+MATCH(1,OFFSET(DataBase!R95,S94,,150),0)-1-ROW(),1000)</f>
        <v>1000</v>
      </c>
      <c r="U95" s="283">
        <f ca="1">OFFSET($H95,DataBase!X95,0)</f>
        <v>0</v>
      </c>
      <c r="V95" s="284">
        <f ca="1">OFFSET($I95,DataBase!X95,0)</f>
        <v>0</v>
      </c>
      <c r="W95" s="284">
        <f t="shared" si="34"/>
        <v>0</v>
      </c>
      <c r="X95" s="285">
        <f ca="1">IFERROR(ROW(OFFSET(DataBase!W95,X94,,150))+MATCH(1,OFFSET(DataBase!W95,X94,,150),0)-1-ROW(),1000)</f>
        <v>1000</v>
      </c>
      <c r="Z95" s="283">
        <f ca="1">OFFSET($L95,DataBase!AC95,0)</f>
        <v>0</v>
      </c>
      <c r="AA95" s="284">
        <f ca="1">OFFSET($M95,DataBase!AC95,0)</f>
        <v>0</v>
      </c>
      <c r="AB95" s="284">
        <f t="shared" si="35"/>
        <v>0</v>
      </c>
      <c r="AC95" s="285">
        <f ca="1">IFERROR(ROW(OFFSET(DataBase!AB95,AC94,,150))+MATCH(1,OFFSET(DataBase!AB95,AC94,,150),0)-1-ROW(),1000)</f>
        <v>1000</v>
      </c>
    </row>
    <row r="96" spans="2:29" x14ac:dyDescent="0.25">
      <c r="B96" s="71">
        <v>94</v>
      </c>
      <c r="D96" s="282">
        <f t="shared" si="24"/>
        <v>0</v>
      </c>
      <c r="E96" s="282">
        <f t="shared" si="25"/>
        <v>0</v>
      </c>
      <c r="F96" s="282">
        <f t="shared" si="26"/>
        <v>-1</v>
      </c>
      <c r="H96" s="282">
        <f t="shared" si="27"/>
        <v>0</v>
      </c>
      <c r="I96" s="282">
        <f t="shared" si="28"/>
        <v>0</v>
      </c>
      <c r="J96" s="282">
        <f t="shared" si="29"/>
        <v>-1</v>
      </c>
      <c r="L96" s="282">
        <f t="shared" si="30"/>
        <v>0</v>
      </c>
      <c r="M96" s="282">
        <f t="shared" si="31"/>
        <v>0</v>
      </c>
      <c r="N96" s="282">
        <f t="shared" si="32"/>
        <v>-1</v>
      </c>
      <c r="P96" s="283">
        <f ca="1">OFFSET($D96,DataBase!S96,0)</f>
        <v>0</v>
      </c>
      <c r="Q96" s="284">
        <f ca="1">OFFSET($E96,DataBase!S96,0)</f>
        <v>0</v>
      </c>
      <c r="R96" s="284">
        <f t="shared" si="33"/>
        <v>0</v>
      </c>
      <c r="S96" s="285">
        <f ca="1">IFERROR(ROW(OFFSET(DataBase!R96,S95,,150))+MATCH(1,OFFSET(DataBase!R96,S95,,150),0)-1-ROW(),1000)</f>
        <v>1000</v>
      </c>
      <c r="U96" s="283">
        <f ca="1">OFFSET($H96,DataBase!X96,0)</f>
        <v>0</v>
      </c>
      <c r="V96" s="284">
        <f ca="1">OFFSET($I96,DataBase!X96,0)</f>
        <v>0</v>
      </c>
      <c r="W96" s="284">
        <f t="shared" si="34"/>
        <v>0</v>
      </c>
      <c r="X96" s="285">
        <f ca="1">IFERROR(ROW(OFFSET(DataBase!W96,X95,,150))+MATCH(1,OFFSET(DataBase!W96,X95,,150),0)-1-ROW(),1000)</f>
        <v>1000</v>
      </c>
      <c r="Z96" s="283">
        <f ca="1">OFFSET($L96,DataBase!AC96,0)</f>
        <v>0</v>
      </c>
      <c r="AA96" s="284">
        <f ca="1">OFFSET($M96,DataBase!AC96,0)</f>
        <v>0</v>
      </c>
      <c r="AB96" s="284">
        <f t="shared" si="35"/>
        <v>0</v>
      </c>
      <c r="AC96" s="285">
        <f ca="1">IFERROR(ROW(OFFSET(DataBase!AB96,AC95,,150))+MATCH(1,OFFSET(DataBase!AB96,AC95,,150),0)-1-ROW(),1000)</f>
        <v>1000</v>
      </c>
    </row>
    <row r="97" spans="2:29" x14ac:dyDescent="0.25">
      <c r="B97" s="71">
        <v>95</v>
      </c>
      <c r="D97" s="282">
        <f t="shared" si="24"/>
        <v>0</v>
      </c>
      <c r="E97" s="282">
        <f t="shared" si="25"/>
        <v>0</v>
      </c>
      <c r="F97" s="282">
        <f t="shared" si="26"/>
        <v>-1</v>
      </c>
      <c r="H97" s="282">
        <f t="shared" si="27"/>
        <v>0</v>
      </c>
      <c r="I97" s="282">
        <f t="shared" si="28"/>
        <v>0</v>
      </c>
      <c r="J97" s="282">
        <f t="shared" si="29"/>
        <v>-1</v>
      </c>
      <c r="L97" s="282">
        <f t="shared" si="30"/>
        <v>0</v>
      </c>
      <c r="M97" s="282">
        <f t="shared" si="31"/>
        <v>0</v>
      </c>
      <c r="N97" s="282">
        <f t="shared" si="32"/>
        <v>-1</v>
      </c>
      <c r="P97" s="283">
        <f ca="1">OFFSET($D97,DataBase!S97,0)</f>
        <v>0</v>
      </c>
      <c r="Q97" s="284">
        <f ca="1">OFFSET($E97,DataBase!S97,0)</f>
        <v>0</v>
      </c>
      <c r="R97" s="284">
        <f t="shared" si="33"/>
        <v>0</v>
      </c>
      <c r="S97" s="285">
        <f ca="1">IFERROR(ROW(OFFSET(DataBase!R97,S96,,150))+MATCH(1,OFFSET(DataBase!R97,S96,,150),0)-1-ROW(),1000)</f>
        <v>1000</v>
      </c>
      <c r="U97" s="283">
        <f ca="1">OFFSET($H97,DataBase!X97,0)</f>
        <v>0</v>
      </c>
      <c r="V97" s="284">
        <f ca="1">OFFSET($I97,DataBase!X97,0)</f>
        <v>0</v>
      </c>
      <c r="W97" s="284">
        <f t="shared" si="34"/>
        <v>0</v>
      </c>
      <c r="X97" s="285">
        <f ca="1">IFERROR(ROW(OFFSET(DataBase!W97,X96,,150))+MATCH(1,OFFSET(DataBase!W97,X96,,150),0)-1-ROW(),1000)</f>
        <v>1000</v>
      </c>
      <c r="Z97" s="283">
        <f ca="1">OFFSET($L97,DataBase!AC97,0)</f>
        <v>0</v>
      </c>
      <c r="AA97" s="284">
        <f ca="1">OFFSET($M97,DataBase!AC97,0)</f>
        <v>0</v>
      </c>
      <c r="AB97" s="284">
        <f t="shared" si="35"/>
        <v>0</v>
      </c>
      <c r="AC97" s="285">
        <f ca="1">IFERROR(ROW(OFFSET(DataBase!AB97,AC96,,150))+MATCH(1,OFFSET(DataBase!AB97,AC96,,150),0)-1-ROW(),1000)</f>
        <v>1000</v>
      </c>
    </row>
    <row r="98" spans="2:29" x14ac:dyDescent="0.25">
      <c r="B98" s="71">
        <v>96</v>
      </c>
      <c r="D98" s="282">
        <f t="shared" si="24"/>
        <v>0</v>
      </c>
      <c r="E98" s="282">
        <f t="shared" si="25"/>
        <v>0</v>
      </c>
      <c r="F98" s="282">
        <f t="shared" si="26"/>
        <v>-1</v>
      </c>
      <c r="H98" s="282">
        <f t="shared" si="27"/>
        <v>0</v>
      </c>
      <c r="I98" s="282">
        <f t="shared" si="28"/>
        <v>0</v>
      </c>
      <c r="J98" s="282">
        <f t="shared" si="29"/>
        <v>-1</v>
      </c>
      <c r="L98" s="282">
        <f t="shared" si="30"/>
        <v>0</v>
      </c>
      <c r="M98" s="282">
        <f t="shared" si="31"/>
        <v>0</v>
      </c>
      <c r="N98" s="282">
        <f t="shared" si="32"/>
        <v>-1</v>
      </c>
      <c r="P98" s="283">
        <f ca="1">OFFSET($D98,DataBase!S98,0)</f>
        <v>0</v>
      </c>
      <c r="Q98" s="284">
        <f ca="1">OFFSET($E98,DataBase!S98,0)</f>
        <v>0</v>
      </c>
      <c r="R98" s="284">
        <f t="shared" si="33"/>
        <v>0</v>
      </c>
      <c r="S98" s="285">
        <f ca="1">IFERROR(ROW(OFFSET(DataBase!R98,S97,,150))+MATCH(1,OFFSET(DataBase!R98,S97,,150),0)-1-ROW(),1000)</f>
        <v>1000</v>
      </c>
      <c r="U98" s="283">
        <f ca="1">OFFSET($H98,DataBase!X98,0)</f>
        <v>0</v>
      </c>
      <c r="V98" s="284">
        <f ca="1">OFFSET($I98,DataBase!X98,0)</f>
        <v>0</v>
      </c>
      <c r="W98" s="284">
        <f t="shared" si="34"/>
        <v>0</v>
      </c>
      <c r="X98" s="285">
        <f ca="1">IFERROR(ROW(OFFSET(DataBase!W98,X97,,150))+MATCH(1,OFFSET(DataBase!W98,X97,,150),0)-1-ROW(),1000)</f>
        <v>1000</v>
      </c>
      <c r="Z98" s="283">
        <f ca="1">OFFSET($L98,DataBase!AC98,0)</f>
        <v>0</v>
      </c>
      <c r="AA98" s="284">
        <f ca="1">OFFSET($M98,DataBase!AC98,0)</f>
        <v>0</v>
      </c>
      <c r="AB98" s="284">
        <f t="shared" si="35"/>
        <v>0</v>
      </c>
      <c r="AC98" s="285">
        <f ca="1">IFERROR(ROW(OFFSET(DataBase!AB98,AC97,,150))+MATCH(1,OFFSET(DataBase!AB98,AC97,,150),0)-1-ROW(),1000)</f>
        <v>1000</v>
      </c>
    </row>
    <row r="99" spans="2:29" x14ac:dyDescent="0.25">
      <c r="B99" s="71">
        <v>97</v>
      </c>
      <c r="D99" s="282">
        <f t="shared" ref="D99:D130" si="36">IFERROR(INDEX(OperationsInput,B99,1),0)</f>
        <v>0</v>
      </c>
      <c r="E99" s="282">
        <f t="shared" ref="E99:E130" si="37">IFERROR(INDEX(OperationsInput,B99,14)*F99,0)</f>
        <v>0</v>
      </c>
      <c r="F99" s="282">
        <f t="shared" ref="F99:F130" si="38">IF(AND(B99&gt;=ROW(CashFlow1P)-7,B99&lt;ROW(CashFlow1N)-6),1,-1)</f>
        <v>-1</v>
      </c>
      <c r="H99" s="282">
        <f t="shared" ref="H99:H130" si="39">IFERROR(INDEX(InvestmentsInput,B99,1),0)</f>
        <v>0</v>
      </c>
      <c r="I99" s="282">
        <f t="shared" ref="I99:I130" si="40">IFERROR(INDEX(InvestmentsInput,B99,14)*J99,0)</f>
        <v>0</v>
      </c>
      <c r="J99" s="282">
        <f t="shared" ref="J99:J130" si="41">IF(AND(B99+ROW(CashFlow1)&lt;ROW(CashFlow2N)-2),1,-1)</f>
        <v>-1</v>
      </c>
      <c r="L99" s="282">
        <f t="shared" ref="L99:L130" si="42">IFERROR(INDEX(FinancingInput,B99,1),0)</f>
        <v>0</v>
      </c>
      <c r="M99" s="282">
        <f t="shared" ref="M99:M130" si="43">IFERROR(INDEX(FinancingInput,B99,14)*N99,0)</f>
        <v>0</v>
      </c>
      <c r="N99" s="282">
        <f t="shared" ref="N99:N130" si="44">IF(AND(B99+ROW(CashFlow2)&lt;ROW(CashFlow3N)-2),1,-1)</f>
        <v>-1</v>
      </c>
      <c r="P99" s="283">
        <f ca="1">OFFSET($D99,DataBase!S99,0)</f>
        <v>0</v>
      </c>
      <c r="Q99" s="284">
        <f ca="1">OFFSET($E99,DataBase!S99,0)</f>
        <v>0</v>
      </c>
      <c r="R99" s="284">
        <f t="shared" ref="R99:R130" si="45">IF(AND($D99&lt;&gt;0,ISNA(MATCH($D99,_Exemptions,0))),1,0)</f>
        <v>0</v>
      </c>
      <c r="S99" s="285">
        <f ca="1">IFERROR(ROW(OFFSET(DataBase!R99,S98,,150))+MATCH(1,OFFSET(DataBase!R99,S98,,150),0)-1-ROW(),1000)</f>
        <v>1000</v>
      </c>
      <c r="U99" s="283">
        <f ca="1">OFFSET($H99,DataBase!X99,0)</f>
        <v>0</v>
      </c>
      <c r="V99" s="284">
        <f ca="1">OFFSET($I99,DataBase!X99,0)</f>
        <v>0</v>
      </c>
      <c r="W99" s="284">
        <f t="shared" ref="W99:W130" si="46">IF(AND($H99&lt;&gt;0,ISNA(MATCH($H99,_Exemptions,0))),1,0)</f>
        <v>0</v>
      </c>
      <c r="X99" s="285">
        <f ca="1">IFERROR(ROW(OFFSET(DataBase!W99,X98,,150))+MATCH(1,OFFSET(DataBase!W99,X98,,150),0)-1-ROW(),1000)</f>
        <v>1000</v>
      </c>
      <c r="Z99" s="283">
        <f ca="1">OFFSET($L99,DataBase!AC99,0)</f>
        <v>0</v>
      </c>
      <c r="AA99" s="284">
        <f ca="1">OFFSET($M99,DataBase!AC99,0)</f>
        <v>0</v>
      </c>
      <c r="AB99" s="284">
        <f t="shared" ref="AB99:AB130" si="47">IF(AND($L99&lt;&gt;0,ISNA(MATCH($L99,_Exemptions,0))),1,0)</f>
        <v>0</v>
      </c>
      <c r="AC99" s="285">
        <f ca="1">IFERROR(ROW(OFFSET(DataBase!AB99,AC98,,150))+MATCH(1,OFFSET(DataBase!AB99,AC98,,150),0)-1-ROW(),1000)</f>
        <v>1000</v>
      </c>
    </row>
    <row r="100" spans="2:29" x14ac:dyDescent="0.25">
      <c r="B100" s="71">
        <v>98</v>
      </c>
      <c r="D100" s="282">
        <f t="shared" si="36"/>
        <v>0</v>
      </c>
      <c r="E100" s="282">
        <f t="shared" si="37"/>
        <v>0</v>
      </c>
      <c r="F100" s="282">
        <f t="shared" si="38"/>
        <v>-1</v>
      </c>
      <c r="H100" s="282">
        <f t="shared" si="39"/>
        <v>0</v>
      </c>
      <c r="I100" s="282">
        <f t="shared" si="40"/>
        <v>0</v>
      </c>
      <c r="J100" s="282">
        <f t="shared" si="41"/>
        <v>-1</v>
      </c>
      <c r="L100" s="282">
        <f t="shared" si="42"/>
        <v>0</v>
      </c>
      <c r="M100" s="282">
        <f t="shared" si="43"/>
        <v>0</v>
      </c>
      <c r="N100" s="282">
        <f t="shared" si="44"/>
        <v>-1</v>
      </c>
      <c r="P100" s="283">
        <f ca="1">OFFSET($D100,DataBase!S100,0)</f>
        <v>0</v>
      </c>
      <c r="Q100" s="284">
        <f ca="1">OFFSET($E100,DataBase!S100,0)</f>
        <v>0</v>
      </c>
      <c r="R100" s="284">
        <f t="shared" si="45"/>
        <v>0</v>
      </c>
      <c r="S100" s="285">
        <f ca="1">IFERROR(ROW(OFFSET(DataBase!R100,S99,,150))+MATCH(1,OFFSET(DataBase!R100,S99,,150),0)-1-ROW(),1000)</f>
        <v>1000</v>
      </c>
      <c r="U100" s="283">
        <f ca="1">OFFSET($H100,DataBase!X100,0)</f>
        <v>0</v>
      </c>
      <c r="V100" s="284">
        <f ca="1">OFFSET($I100,DataBase!X100,0)</f>
        <v>0</v>
      </c>
      <c r="W100" s="284">
        <f t="shared" si="46"/>
        <v>0</v>
      </c>
      <c r="X100" s="285">
        <f ca="1">IFERROR(ROW(OFFSET(DataBase!W100,X99,,150))+MATCH(1,OFFSET(DataBase!W100,X99,,150),0)-1-ROW(),1000)</f>
        <v>1000</v>
      </c>
      <c r="Z100" s="283">
        <f ca="1">OFFSET($L100,DataBase!AC100,0)</f>
        <v>0</v>
      </c>
      <c r="AA100" s="284">
        <f ca="1">OFFSET($M100,DataBase!AC100,0)</f>
        <v>0</v>
      </c>
      <c r="AB100" s="284">
        <f t="shared" si="47"/>
        <v>0</v>
      </c>
      <c r="AC100" s="285">
        <f ca="1">IFERROR(ROW(OFFSET(DataBase!AB100,AC99,,150))+MATCH(1,OFFSET(DataBase!AB100,AC99,,150),0)-1-ROW(),1000)</f>
        <v>1000</v>
      </c>
    </row>
    <row r="101" spans="2:29" x14ac:dyDescent="0.25">
      <c r="B101" s="71">
        <v>99</v>
      </c>
      <c r="D101" s="282">
        <f t="shared" si="36"/>
        <v>0</v>
      </c>
      <c r="E101" s="282">
        <f t="shared" si="37"/>
        <v>0</v>
      </c>
      <c r="F101" s="282">
        <f t="shared" si="38"/>
        <v>-1</v>
      </c>
      <c r="H101" s="282">
        <f t="shared" si="39"/>
        <v>0</v>
      </c>
      <c r="I101" s="282">
        <f t="shared" si="40"/>
        <v>0</v>
      </c>
      <c r="J101" s="282">
        <f t="shared" si="41"/>
        <v>-1</v>
      </c>
      <c r="L101" s="282">
        <f t="shared" si="42"/>
        <v>0</v>
      </c>
      <c r="M101" s="282">
        <f t="shared" si="43"/>
        <v>0</v>
      </c>
      <c r="N101" s="282">
        <f t="shared" si="44"/>
        <v>-1</v>
      </c>
      <c r="P101" s="283">
        <f ca="1">OFFSET($D101,DataBase!S101,0)</f>
        <v>0</v>
      </c>
      <c r="Q101" s="284">
        <f ca="1">OFFSET($E101,DataBase!S101,0)</f>
        <v>0</v>
      </c>
      <c r="R101" s="284">
        <f t="shared" si="45"/>
        <v>0</v>
      </c>
      <c r="S101" s="285">
        <f ca="1">IFERROR(ROW(OFFSET(DataBase!R101,S100,,150))+MATCH(1,OFFSET(DataBase!R101,S100,,150),0)-1-ROW(),1000)</f>
        <v>1000</v>
      </c>
      <c r="U101" s="283">
        <f ca="1">OFFSET($H101,DataBase!X101,0)</f>
        <v>0</v>
      </c>
      <c r="V101" s="284">
        <f ca="1">OFFSET($I101,DataBase!X101,0)</f>
        <v>0</v>
      </c>
      <c r="W101" s="284">
        <f t="shared" si="46"/>
        <v>0</v>
      </c>
      <c r="X101" s="285">
        <f ca="1">IFERROR(ROW(OFFSET(DataBase!W101,X100,,150))+MATCH(1,OFFSET(DataBase!W101,X100,,150),0)-1-ROW(),1000)</f>
        <v>1000</v>
      </c>
      <c r="Z101" s="283">
        <f ca="1">OFFSET($L101,DataBase!AC101,0)</f>
        <v>0</v>
      </c>
      <c r="AA101" s="284">
        <f ca="1">OFFSET($M101,DataBase!AC101,0)</f>
        <v>0</v>
      </c>
      <c r="AB101" s="284">
        <f t="shared" si="47"/>
        <v>0</v>
      </c>
      <c r="AC101" s="285">
        <f ca="1">IFERROR(ROW(OFFSET(DataBase!AB101,AC100,,150))+MATCH(1,OFFSET(DataBase!AB101,AC100,,150),0)-1-ROW(),1000)</f>
        <v>1000</v>
      </c>
    </row>
    <row r="102" spans="2:29" x14ac:dyDescent="0.25">
      <c r="B102" s="71">
        <v>100</v>
      </c>
      <c r="D102" s="282">
        <f t="shared" si="36"/>
        <v>0</v>
      </c>
      <c r="E102" s="282">
        <f t="shared" si="37"/>
        <v>0</v>
      </c>
      <c r="F102" s="282">
        <f t="shared" si="38"/>
        <v>-1</v>
      </c>
      <c r="H102" s="282">
        <f t="shared" si="39"/>
        <v>0</v>
      </c>
      <c r="I102" s="282">
        <f t="shared" si="40"/>
        <v>0</v>
      </c>
      <c r="J102" s="282">
        <f t="shared" si="41"/>
        <v>-1</v>
      </c>
      <c r="L102" s="282">
        <f t="shared" si="42"/>
        <v>0</v>
      </c>
      <c r="M102" s="282">
        <f t="shared" si="43"/>
        <v>0</v>
      </c>
      <c r="N102" s="282">
        <f t="shared" si="44"/>
        <v>-1</v>
      </c>
      <c r="P102" s="283">
        <f ca="1">OFFSET($D102,DataBase!S102,0)</f>
        <v>0</v>
      </c>
      <c r="Q102" s="284">
        <f ca="1">OFFSET($E102,DataBase!S102,0)</f>
        <v>0</v>
      </c>
      <c r="R102" s="284">
        <f t="shared" si="45"/>
        <v>0</v>
      </c>
      <c r="S102" s="285">
        <f ca="1">IFERROR(ROW(OFFSET(DataBase!R102,S101,,150))+MATCH(1,OFFSET(DataBase!R102,S101,,150),0)-1-ROW(),1000)</f>
        <v>1000</v>
      </c>
      <c r="U102" s="283">
        <f ca="1">OFFSET($H102,DataBase!X102,0)</f>
        <v>0</v>
      </c>
      <c r="V102" s="284">
        <f ca="1">OFFSET($I102,DataBase!X102,0)</f>
        <v>0</v>
      </c>
      <c r="W102" s="284">
        <f t="shared" si="46"/>
        <v>0</v>
      </c>
      <c r="X102" s="285">
        <f ca="1">IFERROR(ROW(OFFSET(DataBase!W102,X101,,150))+MATCH(1,OFFSET(DataBase!W102,X101,,150),0)-1-ROW(),1000)</f>
        <v>1000</v>
      </c>
      <c r="Z102" s="283">
        <f ca="1">OFFSET($L102,DataBase!AC102,0)</f>
        <v>0</v>
      </c>
      <c r="AA102" s="284">
        <f ca="1">OFFSET($M102,DataBase!AC102,0)</f>
        <v>0</v>
      </c>
      <c r="AB102" s="284">
        <f t="shared" si="47"/>
        <v>0</v>
      </c>
      <c r="AC102" s="285">
        <f ca="1">IFERROR(ROW(OFFSET(DataBase!AB102,AC101,,150))+MATCH(1,OFFSET(DataBase!AB102,AC101,,150),0)-1-ROW(),1000)</f>
        <v>1000</v>
      </c>
    </row>
    <row r="103" spans="2:29" x14ac:dyDescent="0.25">
      <c r="B103" s="71">
        <v>101</v>
      </c>
      <c r="D103" s="282">
        <f t="shared" si="36"/>
        <v>0</v>
      </c>
      <c r="E103" s="282">
        <f t="shared" si="37"/>
        <v>0</v>
      </c>
      <c r="F103" s="282">
        <f t="shared" si="38"/>
        <v>-1</v>
      </c>
      <c r="H103" s="282">
        <f t="shared" si="39"/>
        <v>0</v>
      </c>
      <c r="I103" s="282">
        <f t="shared" si="40"/>
        <v>0</v>
      </c>
      <c r="J103" s="282">
        <f t="shared" si="41"/>
        <v>-1</v>
      </c>
      <c r="L103" s="282">
        <f t="shared" si="42"/>
        <v>0</v>
      </c>
      <c r="M103" s="282">
        <f t="shared" si="43"/>
        <v>0</v>
      </c>
      <c r="N103" s="282">
        <f t="shared" si="44"/>
        <v>-1</v>
      </c>
      <c r="P103" s="283">
        <f ca="1">OFFSET($D103,DataBase!S103,0)</f>
        <v>0</v>
      </c>
      <c r="Q103" s="284">
        <f ca="1">OFFSET($E103,DataBase!S103,0)</f>
        <v>0</v>
      </c>
      <c r="R103" s="284">
        <f t="shared" si="45"/>
        <v>0</v>
      </c>
      <c r="S103" s="285">
        <f ca="1">IFERROR(ROW(OFFSET(DataBase!R103,S102,,150))+MATCH(1,OFFSET(DataBase!R103,S102,,150),0)-1-ROW(),1000)</f>
        <v>1000</v>
      </c>
      <c r="U103" s="283">
        <f ca="1">OFFSET($H103,DataBase!X103,0)</f>
        <v>0</v>
      </c>
      <c r="V103" s="284">
        <f ca="1">OFFSET($I103,DataBase!X103,0)</f>
        <v>0</v>
      </c>
      <c r="W103" s="284">
        <f t="shared" si="46"/>
        <v>0</v>
      </c>
      <c r="X103" s="285">
        <f ca="1">IFERROR(ROW(OFFSET(DataBase!W103,X102,,150))+MATCH(1,OFFSET(DataBase!W103,X102,,150),0)-1-ROW(),1000)</f>
        <v>1000</v>
      </c>
      <c r="Z103" s="283">
        <f ca="1">OFFSET($L103,DataBase!AC103,0)</f>
        <v>0</v>
      </c>
      <c r="AA103" s="284">
        <f ca="1">OFFSET($M103,DataBase!AC103,0)</f>
        <v>0</v>
      </c>
      <c r="AB103" s="284">
        <f t="shared" si="47"/>
        <v>0</v>
      </c>
      <c r="AC103" s="285">
        <f ca="1">IFERROR(ROW(OFFSET(DataBase!AB103,AC102,,150))+MATCH(1,OFFSET(DataBase!AB103,AC102,,150),0)-1-ROW(),1000)</f>
        <v>1000</v>
      </c>
    </row>
    <row r="104" spans="2:29" x14ac:dyDescent="0.25">
      <c r="B104" s="71">
        <v>102</v>
      </c>
      <c r="D104" s="282">
        <f t="shared" si="36"/>
        <v>0</v>
      </c>
      <c r="E104" s="282">
        <f t="shared" si="37"/>
        <v>0</v>
      </c>
      <c r="F104" s="282">
        <f t="shared" si="38"/>
        <v>-1</v>
      </c>
      <c r="H104" s="282">
        <f t="shared" si="39"/>
        <v>0</v>
      </c>
      <c r="I104" s="282">
        <f t="shared" si="40"/>
        <v>0</v>
      </c>
      <c r="J104" s="282">
        <f t="shared" si="41"/>
        <v>-1</v>
      </c>
      <c r="L104" s="282">
        <f t="shared" si="42"/>
        <v>0</v>
      </c>
      <c r="M104" s="282">
        <f t="shared" si="43"/>
        <v>0</v>
      </c>
      <c r="N104" s="282">
        <f t="shared" si="44"/>
        <v>-1</v>
      </c>
      <c r="P104" s="283">
        <f ca="1">OFFSET($D104,DataBase!S104,0)</f>
        <v>0</v>
      </c>
      <c r="Q104" s="284">
        <f ca="1">OFFSET($E104,DataBase!S104,0)</f>
        <v>0</v>
      </c>
      <c r="R104" s="284">
        <f t="shared" si="45"/>
        <v>0</v>
      </c>
      <c r="S104" s="285">
        <f ca="1">IFERROR(ROW(OFFSET(DataBase!R104,S103,,150))+MATCH(1,OFFSET(DataBase!R104,S103,,150),0)-1-ROW(),1000)</f>
        <v>1000</v>
      </c>
      <c r="U104" s="283">
        <f ca="1">OFFSET($H104,DataBase!X104,0)</f>
        <v>0</v>
      </c>
      <c r="V104" s="284">
        <f ca="1">OFFSET($I104,DataBase!X104,0)</f>
        <v>0</v>
      </c>
      <c r="W104" s="284">
        <f t="shared" si="46"/>
        <v>0</v>
      </c>
      <c r="X104" s="285">
        <f ca="1">IFERROR(ROW(OFFSET(DataBase!W104,X103,,150))+MATCH(1,OFFSET(DataBase!W104,X103,,150),0)-1-ROW(),1000)</f>
        <v>1000</v>
      </c>
      <c r="Z104" s="283">
        <f ca="1">OFFSET($L104,DataBase!AC104,0)</f>
        <v>0</v>
      </c>
      <c r="AA104" s="284">
        <f ca="1">OFFSET($M104,DataBase!AC104,0)</f>
        <v>0</v>
      </c>
      <c r="AB104" s="284">
        <f t="shared" si="47"/>
        <v>0</v>
      </c>
      <c r="AC104" s="285">
        <f ca="1">IFERROR(ROW(OFFSET(DataBase!AB104,AC103,,150))+MATCH(1,OFFSET(DataBase!AB104,AC103,,150),0)-1-ROW(),1000)</f>
        <v>1000</v>
      </c>
    </row>
    <row r="105" spans="2:29" x14ac:dyDescent="0.25">
      <c r="B105" s="71">
        <v>103</v>
      </c>
      <c r="D105" s="282">
        <f t="shared" si="36"/>
        <v>0</v>
      </c>
      <c r="E105" s="282">
        <f t="shared" si="37"/>
        <v>0</v>
      </c>
      <c r="F105" s="282">
        <f t="shared" si="38"/>
        <v>-1</v>
      </c>
      <c r="H105" s="282">
        <f t="shared" si="39"/>
        <v>0</v>
      </c>
      <c r="I105" s="282">
        <f t="shared" si="40"/>
        <v>0</v>
      </c>
      <c r="J105" s="282">
        <f t="shared" si="41"/>
        <v>-1</v>
      </c>
      <c r="L105" s="282">
        <f t="shared" si="42"/>
        <v>0</v>
      </c>
      <c r="M105" s="282">
        <f t="shared" si="43"/>
        <v>0</v>
      </c>
      <c r="N105" s="282">
        <f t="shared" si="44"/>
        <v>-1</v>
      </c>
      <c r="P105" s="283">
        <f ca="1">OFFSET($D105,DataBase!S105,0)</f>
        <v>0</v>
      </c>
      <c r="Q105" s="284">
        <f ca="1">OFFSET($E105,DataBase!S105,0)</f>
        <v>0</v>
      </c>
      <c r="R105" s="284">
        <f t="shared" si="45"/>
        <v>0</v>
      </c>
      <c r="S105" s="285">
        <f ca="1">IFERROR(ROW(OFFSET(DataBase!R105,S104,,150))+MATCH(1,OFFSET(DataBase!R105,S104,,150),0)-1-ROW(),1000)</f>
        <v>1000</v>
      </c>
      <c r="U105" s="283">
        <f ca="1">OFFSET($H105,DataBase!X105,0)</f>
        <v>0</v>
      </c>
      <c r="V105" s="284">
        <f ca="1">OFFSET($I105,DataBase!X105,0)</f>
        <v>0</v>
      </c>
      <c r="W105" s="284">
        <f t="shared" si="46"/>
        <v>0</v>
      </c>
      <c r="X105" s="285">
        <f ca="1">IFERROR(ROW(OFFSET(DataBase!W105,X104,,150))+MATCH(1,OFFSET(DataBase!W105,X104,,150),0)-1-ROW(),1000)</f>
        <v>1000</v>
      </c>
      <c r="Z105" s="283">
        <f ca="1">OFFSET($L105,DataBase!AC105,0)</f>
        <v>0</v>
      </c>
      <c r="AA105" s="284">
        <f ca="1">OFFSET($M105,DataBase!AC105,0)</f>
        <v>0</v>
      </c>
      <c r="AB105" s="284">
        <f t="shared" si="47"/>
        <v>0</v>
      </c>
      <c r="AC105" s="285">
        <f ca="1">IFERROR(ROW(OFFSET(DataBase!AB105,AC104,,150))+MATCH(1,OFFSET(DataBase!AB105,AC104,,150),0)-1-ROW(),1000)</f>
        <v>1000</v>
      </c>
    </row>
    <row r="106" spans="2:29" x14ac:dyDescent="0.25">
      <c r="B106" s="71">
        <v>104</v>
      </c>
      <c r="D106" s="282">
        <f t="shared" si="36"/>
        <v>0</v>
      </c>
      <c r="E106" s="282">
        <f t="shared" si="37"/>
        <v>0</v>
      </c>
      <c r="F106" s="282">
        <f t="shared" si="38"/>
        <v>-1</v>
      </c>
      <c r="H106" s="282">
        <f t="shared" si="39"/>
        <v>0</v>
      </c>
      <c r="I106" s="282">
        <f t="shared" si="40"/>
        <v>0</v>
      </c>
      <c r="J106" s="282">
        <f t="shared" si="41"/>
        <v>-1</v>
      </c>
      <c r="L106" s="282">
        <f t="shared" si="42"/>
        <v>0</v>
      </c>
      <c r="M106" s="282">
        <f t="shared" si="43"/>
        <v>0</v>
      </c>
      <c r="N106" s="282">
        <f t="shared" si="44"/>
        <v>-1</v>
      </c>
      <c r="P106" s="283">
        <f ca="1">OFFSET($D106,DataBase!S106,0)</f>
        <v>0</v>
      </c>
      <c r="Q106" s="284">
        <f ca="1">OFFSET($E106,DataBase!S106,0)</f>
        <v>0</v>
      </c>
      <c r="R106" s="284">
        <f t="shared" si="45"/>
        <v>0</v>
      </c>
      <c r="S106" s="285">
        <f ca="1">IFERROR(ROW(OFFSET(DataBase!R106,S105,,150))+MATCH(1,OFFSET(DataBase!R106,S105,,150),0)-1-ROW(),1000)</f>
        <v>1000</v>
      </c>
      <c r="U106" s="283">
        <f ca="1">OFFSET($H106,DataBase!X106,0)</f>
        <v>0</v>
      </c>
      <c r="V106" s="284">
        <f ca="1">OFFSET($I106,DataBase!X106,0)</f>
        <v>0</v>
      </c>
      <c r="W106" s="284">
        <f t="shared" si="46"/>
        <v>0</v>
      </c>
      <c r="X106" s="285">
        <f ca="1">IFERROR(ROW(OFFSET(DataBase!W106,X105,,150))+MATCH(1,OFFSET(DataBase!W106,X105,,150),0)-1-ROW(),1000)</f>
        <v>1000</v>
      </c>
      <c r="Z106" s="283">
        <f ca="1">OFFSET($L106,DataBase!AC106,0)</f>
        <v>0</v>
      </c>
      <c r="AA106" s="284">
        <f ca="1">OFFSET($M106,DataBase!AC106,0)</f>
        <v>0</v>
      </c>
      <c r="AB106" s="284">
        <f t="shared" si="47"/>
        <v>0</v>
      </c>
      <c r="AC106" s="285">
        <f ca="1">IFERROR(ROW(OFFSET(DataBase!AB106,AC105,,150))+MATCH(1,OFFSET(DataBase!AB106,AC105,,150),0)-1-ROW(),1000)</f>
        <v>1000</v>
      </c>
    </row>
    <row r="107" spans="2:29" x14ac:dyDescent="0.25">
      <c r="B107" s="71">
        <v>105</v>
      </c>
      <c r="D107" s="282">
        <f t="shared" si="36"/>
        <v>0</v>
      </c>
      <c r="E107" s="282">
        <f t="shared" si="37"/>
        <v>0</v>
      </c>
      <c r="F107" s="282">
        <f t="shared" si="38"/>
        <v>-1</v>
      </c>
      <c r="H107" s="282">
        <f t="shared" si="39"/>
        <v>0</v>
      </c>
      <c r="I107" s="282">
        <f t="shared" si="40"/>
        <v>0</v>
      </c>
      <c r="J107" s="282">
        <f t="shared" si="41"/>
        <v>-1</v>
      </c>
      <c r="L107" s="282">
        <f t="shared" si="42"/>
        <v>0</v>
      </c>
      <c r="M107" s="282">
        <f t="shared" si="43"/>
        <v>0</v>
      </c>
      <c r="N107" s="282">
        <f t="shared" si="44"/>
        <v>-1</v>
      </c>
      <c r="P107" s="283">
        <f ca="1">OFFSET($D107,DataBase!S107,0)</f>
        <v>0</v>
      </c>
      <c r="Q107" s="284">
        <f ca="1">OFFSET($E107,DataBase!S107,0)</f>
        <v>0</v>
      </c>
      <c r="R107" s="284">
        <f t="shared" si="45"/>
        <v>0</v>
      </c>
      <c r="S107" s="285">
        <f ca="1">IFERROR(ROW(OFFSET(DataBase!R107,S106,,150))+MATCH(1,OFFSET(DataBase!R107,S106,,150),0)-1-ROW(),1000)</f>
        <v>1000</v>
      </c>
      <c r="U107" s="283">
        <f ca="1">OFFSET($H107,DataBase!X107,0)</f>
        <v>0</v>
      </c>
      <c r="V107" s="284">
        <f ca="1">OFFSET($I107,DataBase!X107,0)</f>
        <v>0</v>
      </c>
      <c r="W107" s="284">
        <f t="shared" si="46"/>
        <v>0</v>
      </c>
      <c r="X107" s="285">
        <f ca="1">IFERROR(ROW(OFFSET(DataBase!W107,X106,,150))+MATCH(1,OFFSET(DataBase!W107,X106,,150),0)-1-ROW(),1000)</f>
        <v>1000</v>
      </c>
      <c r="Z107" s="283">
        <f ca="1">OFFSET($L107,DataBase!AC107,0)</f>
        <v>0</v>
      </c>
      <c r="AA107" s="284">
        <f ca="1">OFFSET($M107,DataBase!AC107,0)</f>
        <v>0</v>
      </c>
      <c r="AB107" s="284">
        <f t="shared" si="47"/>
        <v>0</v>
      </c>
      <c r="AC107" s="285">
        <f ca="1">IFERROR(ROW(OFFSET(DataBase!AB107,AC106,,150))+MATCH(1,OFFSET(DataBase!AB107,AC106,,150),0)-1-ROW(),1000)</f>
        <v>1000</v>
      </c>
    </row>
    <row r="108" spans="2:29" x14ac:dyDescent="0.25">
      <c r="B108" s="71">
        <v>106</v>
      </c>
      <c r="D108" s="282">
        <f t="shared" si="36"/>
        <v>0</v>
      </c>
      <c r="E108" s="282">
        <f t="shared" si="37"/>
        <v>0</v>
      </c>
      <c r="F108" s="282">
        <f t="shared" si="38"/>
        <v>-1</v>
      </c>
      <c r="H108" s="282">
        <f t="shared" si="39"/>
        <v>0</v>
      </c>
      <c r="I108" s="282">
        <f t="shared" si="40"/>
        <v>0</v>
      </c>
      <c r="J108" s="282">
        <f t="shared" si="41"/>
        <v>-1</v>
      </c>
      <c r="L108" s="282">
        <f t="shared" si="42"/>
        <v>0</v>
      </c>
      <c r="M108" s="282">
        <f t="shared" si="43"/>
        <v>0</v>
      </c>
      <c r="N108" s="282">
        <f t="shared" si="44"/>
        <v>-1</v>
      </c>
      <c r="P108" s="283">
        <f ca="1">OFFSET($D108,DataBase!S108,0)</f>
        <v>0</v>
      </c>
      <c r="Q108" s="284">
        <f ca="1">OFFSET($E108,DataBase!S108,0)</f>
        <v>0</v>
      </c>
      <c r="R108" s="284">
        <f t="shared" si="45"/>
        <v>0</v>
      </c>
      <c r="S108" s="285">
        <f ca="1">IFERROR(ROW(OFFSET(DataBase!R108,S107,,150))+MATCH(1,OFFSET(DataBase!R108,S107,,150),0)-1-ROW(),1000)</f>
        <v>1000</v>
      </c>
      <c r="U108" s="283">
        <f ca="1">OFFSET($H108,DataBase!X108,0)</f>
        <v>0</v>
      </c>
      <c r="V108" s="284">
        <f ca="1">OFFSET($I108,DataBase!X108,0)</f>
        <v>0</v>
      </c>
      <c r="W108" s="284">
        <f t="shared" si="46"/>
        <v>0</v>
      </c>
      <c r="X108" s="285">
        <f ca="1">IFERROR(ROW(OFFSET(DataBase!W108,X107,,150))+MATCH(1,OFFSET(DataBase!W108,X107,,150),0)-1-ROW(),1000)</f>
        <v>1000</v>
      </c>
      <c r="Z108" s="283">
        <f ca="1">OFFSET($L108,DataBase!AC108,0)</f>
        <v>0</v>
      </c>
      <c r="AA108" s="284">
        <f ca="1">OFFSET($M108,DataBase!AC108,0)</f>
        <v>0</v>
      </c>
      <c r="AB108" s="284">
        <f t="shared" si="47"/>
        <v>0</v>
      </c>
      <c r="AC108" s="285">
        <f ca="1">IFERROR(ROW(OFFSET(DataBase!AB108,AC107,,150))+MATCH(1,OFFSET(DataBase!AB108,AC107,,150),0)-1-ROW(),1000)</f>
        <v>1000</v>
      </c>
    </row>
    <row r="109" spans="2:29" x14ac:dyDescent="0.25">
      <c r="B109" s="71">
        <v>107</v>
      </c>
      <c r="D109" s="282">
        <f t="shared" si="36"/>
        <v>0</v>
      </c>
      <c r="E109" s="282">
        <f t="shared" si="37"/>
        <v>0</v>
      </c>
      <c r="F109" s="282">
        <f t="shared" si="38"/>
        <v>-1</v>
      </c>
      <c r="H109" s="282">
        <f t="shared" si="39"/>
        <v>0</v>
      </c>
      <c r="I109" s="282">
        <f t="shared" si="40"/>
        <v>0</v>
      </c>
      <c r="J109" s="282">
        <f t="shared" si="41"/>
        <v>-1</v>
      </c>
      <c r="L109" s="282">
        <f t="shared" si="42"/>
        <v>0</v>
      </c>
      <c r="M109" s="282">
        <f t="shared" si="43"/>
        <v>0</v>
      </c>
      <c r="N109" s="282">
        <f t="shared" si="44"/>
        <v>-1</v>
      </c>
      <c r="P109" s="283">
        <f ca="1">OFFSET($D109,DataBase!S109,0)</f>
        <v>0</v>
      </c>
      <c r="Q109" s="284">
        <f ca="1">OFFSET($E109,DataBase!S109,0)</f>
        <v>0</v>
      </c>
      <c r="R109" s="284">
        <f t="shared" si="45"/>
        <v>0</v>
      </c>
      <c r="S109" s="285">
        <f ca="1">IFERROR(ROW(OFFSET(DataBase!R109,S108,,150))+MATCH(1,OFFSET(DataBase!R109,S108,,150),0)-1-ROW(),1000)</f>
        <v>1000</v>
      </c>
      <c r="U109" s="283">
        <f ca="1">OFFSET($H109,DataBase!X109,0)</f>
        <v>0</v>
      </c>
      <c r="V109" s="284">
        <f ca="1">OFFSET($I109,DataBase!X109,0)</f>
        <v>0</v>
      </c>
      <c r="W109" s="284">
        <f t="shared" si="46"/>
        <v>0</v>
      </c>
      <c r="X109" s="285">
        <f ca="1">IFERROR(ROW(OFFSET(DataBase!W109,X108,,150))+MATCH(1,OFFSET(DataBase!W109,X108,,150),0)-1-ROW(),1000)</f>
        <v>1000</v>
      </c>
      <c r="Z109" s="283">
        <f ca="1">OFFSET($L109,DataBase!AC109,0)</f>
        <v>0</v>
      </c>
      <c r="AA109" s="284">
        <f ca="1">OFFSET($M109,DataBase!AC109,0)</f>
        <v>0</v>
      </c>
      <c r="AB109" s="284">
        <f t="shared" si="47"/>
        <v>0</v>
      </c>
      <c r="AC109" s="285">
        <f ca="1">IFERROR(ROW(OFFSET(DataBase!AB109,AC108,,150))+MATCH(1,OFFSET(DataBase!AB109,AC108,,150),0)-1-ROW(),1000)</f>
        <v>1000</v>
      </c>
    </row>
    <row r="110" spans="2:29" x14ac:dyDescent="0.25">
      <c r="B110" s="71">
        <v>108</v>
      </c>
      <c r="D110" s="282">
        <f t="shared" si="36"/>
        <v>0</v>
      </c>
      <c r="E110" s="282">
        <f t="shared" si="37"/>
        <v>0</v>
      </c>
      <c r="F110" s="282">
        <f t="shared" si="38"/>
        <v>-1</v>
      </c>
      <c r="H110" s="282">
        <f t="shared" si="39"/>
        <v>0</v>
      </c>
      <c r="I110" s="282">
        <f t="shared" si="40"/>
        <v>0</v>
      </c>
      <c r="J110" s="282">
        <f t="shared" si="41"/>
        <v>-1</v>
      </c>
      <c r="L110" s="282">
        <f t="shared" si="42"/>
        <v>0</v>
      </c>
      <c r="M110" s="282">
        <f t="shared" si="43"/>
        <v>0</v>
      </c>
      <c r="N110" s="282">
        <f t="shared" si="44"/>
        <v>-1</v>
      </c>
      <c r="P110" s="283">
        <f ca="1">OFFSET($D110,DataBase!S110,0)</f>
        <v>0</v>
      </c>
      <c r="Q110" s="284">
        <f ca="1">OFFSET($E110,DataBase!S110,0)</f>
        <v>0</v>
      </c>
      <c r="R110" s="284">
        <f t="shared" si="45"/>
        <v>0</v>
      </c>
      <c r="S110" s="285">
        <f ca="1">IFERROR(ROW(OFFSET(DataBase!R110,S109,,150))+MATCH(1,OFFSET(DataBase!R110,S109,,150),0)-1-ROW(),1000)</f>
        <v>1000</v>
      </c>
      <c r="U110" s="283">
        <f ca="1">OFFSET($H110,DataBase!X110,0)</f>
        <v>0</v>
      </c>
      <c r="V110" s="284">
        <f ca="1">OFFSET($I110,DataBase!X110,0)</f>
        <v>0</v>
      </c>
      <c r="W110" s="284">
        <f t="shared" si="46"/>
        <v>0</v>
      </c>
      <c r="X110" s="285">
        <f ca="1">IFERROR(ROW(OFFSET(DataBase!W110,X109,,150))+MATCH(1,OFFSET(DataBase!W110,X109,,150),0)-1-ROW(),1000)</f>
        <v>1000</v>
      </c>
      <c r="Z110" s="283">
        <f ca="1">OFFSET($L110,DataBase!AC110,0)</f>
        <v>0</v>
      </c>
      <c r="AA110" s="284">
        <f ca="1">OFFSET($M110,DataBase!AC110,0)</f>
        <v>0</v>
      </c>
      <c r="AB110" s="284">
        <f t="shared" si="47"/>
        <v>0</v>
      </c>
      <c r="AC110" s="285">
        <f ca="1">IFERROR(ROW(OFFSET(DataBase!AB110,AC109,,150))+MATCH(1,OFFSET(DataBase!AB110,AC109,,150),0)-1-ROW(),1000)</f>
        <v>1000</v>
      </c>
    </row>
    <row r="111" spans="2:29" x14ac:dyDescent="0.25">
      <c r="B111" s="71">
        <v>109</v>
      </c>
      <c r="D111" s="282">
        <f t="shared" si="36"/>
        <v>0</v>
      </c>
      <c r="E111" s="282">
        <f t="shared" si="37"/>
        <v>0</v>
      </c>
      <c r="F111" s="282">
        <f t="shared" si="38"/>
        <v>-1</v>
      </c>
      <c r="H111" s="282">
        <f t="shared" si="39"/>
        <v>0</v>
      </c>
      <c r="I111" s="282">
        <f t="shared" si="40"/>
        <v>0</v>
      </c>
      <c r="J111" s="282">
        <f t="shared" si="41"/>
        <v>-1</v>
      </c>
      <c r="L111" s="282">
        <f t="shared" si="42"/>
        <v>0</v>
      </c>
      <c r="M111" s="282">
        <f t="shared" si="43"/>
        <v>0</v>
      </c>
      <c r="N111" s="282">
        <f t="shared" si="44"/>
        <v>-1</v>
      </c>
      <c r="P111" s="283">
        <f ca="1">OFFSET($D111,DataBase!S111,0)</f>
        <v>0</v>
      </c>
      <c r="Q111" s="284">
        <f ca="1">OFFSET($E111,DataBase!S111,0)</f>
        <v>0</v>
      </c>
      <c r="R111" s="284">
        <f t="shared" si="45"/>
        <v>0</v>
      </c>
      <c r="S111" s="285">
        <f ca="1">IFERROR(ROW(OFFSET(DataBase!R111,S110,,150))+MATCH(1,OFFSET(DataBase!R111,S110,,150),0)-1-ROW(),1000)</f>
        <v>1000</v>
      </c>
      <c r="U111" s="283">
        <f ca="1">OFFSET($H111,DataBase!X111,0)</f>
        <v>0</v>
      </c>
      <c r="V111" s="284">
        <f ca="1">OFFSET($I111,DataBase!X111,0)</f>
        <v>0</v>
      </c>
      <c r="W111" s="284">
        <f t="shared" si="46"/>
        <v>0</v>
      </c>
      <c r="X111" s="285">
        <f ca="1">IFERROR(ROW(OFFSET(DataBase!W111,X110,,150))+MATCH(1,OFFSET(DataBase!W111,X110,,150),0)-1-ROW(),1000)</f>
        <v>1000</v>
      </c>
      <c r="Z111" s="283">
        <f ca="1">OFFSET($L111,DataBase!AC111,0)</f>
        <v>0</v>
      </c>
      <c r="AA111" s="284">
        <f ca="1">OFFSET($M111,DataBase!AC111,0)</f>
        <v>0</v>
      </c>
      <c r="AB111" s="284">
        <f t="shared" si="47"/>
        <v>0</v>
      </c>
      <c r="AC111" s="285">
        <f ca="1">IFERROR(ROW(OFFSET(DataBase!AB111,AC110,,150))+MATCH(1,OFFSET(DataBase!AB111,AC110,,150),0)-1-ROW(),1000)</f>
        <v>1000</v>
      </c>
    </row>
    <row r="112" spans="2:29" x14ac:dyDescent="0.25">
      <c r="B112" s="71">
        <v>110</v>
      </c>
      <c r="D112" s="282">
        <f t="shared" si="36"/>
        <v>0</v>
      </c>
      <c r="E112" s="282">
        <f t="shared" si="37"/>
        <v>0</v>
      </c>
      <c r="F112" s="282">
        <f t="shared" si="38"/>
        <v>-1</v>
      </c>
      <c r="H112" s="282">
        <f t="shared" si="39"/>
        <v>0</v>
      </c>
      <c r="I112" s="282">
        <f t="shared" si="40"/>
        <v>0</v>
      </c>
      <c r="J112" s="282">
        <f t="shared" si="41"/>
        <v>-1</v>
      </c>
      <c r="L112" s="282">
        <f t="shared" si="42"/>
        <v>0</v>
      </c>
      <c r="M112" s="282">
        <f t="shared" si="43"/>
        <v>0</v>
      </c>
      <c r="N112" s="282">
        <f t="shared" si="44"/>
        <v>-1</v>
      </c>
      <c r="P112" s="283">
        <f ca="1">OFFSET($D112,DataBase!S112,0)</f>
        <v>0</v>
      </c>
      <c r="Q112" s="284">
        <f ca="1">OFFSET($E112,DataBase!S112,0)</f>
        <v>0</v>
      </c>
      <c r="R112" s="284">
        <f t="shared" si="45"/>
        <v>0</v>
      </c>
      <c r="S112" s="285">
        <f ca="1">IFERROR(ROW(OFFSET(DataBase!R112,S111,,150))+MATCH(1,OFFSET(DataBase!R112,S111,,150),0)-1-ROW(),1000)</f>
        <v>1000</v>
      </c>
      <c r="U112" s="283">
        <f ca="1">OFFSET($H112,DataBase!X112,0)</f>
        <v>0</v>
      </c>
      <c r="V112" s="284">
        <f ca="1">OFFSET($I112,DataBase!X112,0)</f>
        <v>0</v>
      </c>
      <c r="W112" s="284">
        <f t="shared" si="46"/>
        <v>0</v>
      </c>
      <c r="X112" s="285">
        <f ca="1">IFERROR(ROW(OFFSET(DataBase!W112,X111,,150))+MATCH(1,OFFSET(DataBase!W112,X111,,150),0)-1-ROW(),1000)</f>
        <v>1000</v>
      </c>
      <c r="Z112" s="283">
        <f ca="1">OFFSET($L112,DataBase!AC112,0)</f>
        <v>0</v>
      </c>
      <c r="AA112" s="284">
        <f ca="1">OFFSET($M112,DataBase!AC112,0)</f>
        <v>0</v>
      </c>
      <c r="AB112" s="284">
        <f t="shared" si="47"/>
        <v>0</v>
      </c>
      <c r="AC112" s="285">
        <f ca="1">IFERROR(ROW(OFFSET(DataBase!AB112,AC111,,150))+MATCH(1,OFFSET(DataBase!AB112,AC111,,150),0)-1-ROW(),1000)</f>
        <v>1000</v>
      </c>
    </row>
    <row r="113" spans="2:29" x14ac:dyDescent="0.25">
      <c r="B113" s="71">
        <v>111</v>
      </c>
      <c r="D113" s="282">
        <f t="shared" si="36"/>
        <v>0</v>
      </c>
      <c r="E113" s="282">
        <f t="shared" si="37"/>
        <v>0</v>
      </c>
      <c r="F113" s="282">
        <f t="shared" si="38"/>
        <v>-1</v>
      </c>
      <c r="H113" s="282">
        <f t="shared" si="39"/>
        <v>0</v>
      </c>
      <c r="I113" s="282">
        <f t="shared" si="40"/>
        <v>0</v>
      </c>
      <c r="J113" s="282">
        <f t="shared" si="41"/>
        <v>-1</v>
      </c>
      <c r="L113" s="282">
        <f t="shared" si="42"/>
        <v>0</v>
      </c>
      <c r="M113" s="282">
        <f t="shared" si="43"/>
        <v>0</v>
      </c>
      <c r="N113" s="282">
        <f t="shared" si="44"/>
        <v>-1</v>
      </c>
      <c r="P113" s="283">
        <f ca="1">OFFSET($D113,DataBase!S113,0)</f>
        <v>0</v>
      </c>
      <c r="Q113" s="284">
        <f ca="1">OFFSET($E113,DataBase!S113,0)</f>
        <v>0</v>
      </c>
      <c r="R113" s="284">
        <f t="shared" si="45"/>
        <v>0</v>
      </c>
      <c r="S113" s="285">
        <f ca="1">IFERROR(ROW(OFFSET(DataBase!R113,S112,,150))+MATCH(1,OFFSET(DataBase!R113,S112,,150),0)-1-ROW(),1000)</f>
        <v>1000</v>
      </c>
      <c r="U113" s="283">
        <f ca="1">OFFSET($H113,DataBase!X113,0)</f>
        <v>0</v>
      </c>
      <c r="V113" s="284">
        <f ca="1">OFFSET($I113,DataBase!X113,0)</f>
        <v>0</v>
      </c>
      <c r="W113" s="284">
        <f t="shared" si="46"/>
        <v>0</v>
      </c>
      <c r="X113" s="285">
        <f ca="1">IFERROR(ROW(OFFSET(DataBase!W113,X112,,150))+MATCH(1,OFFSET(DataBase!W113,X112,,150),0)-1-ROW(),1000)</f>
        <v>1000</v>
      </c>
      <c r="Z113" s="283">
        <f ca="1">OFFSET($L113,DataBase!AC113,0)</f>
        <v>0</v>
      </c>
      <c r="AA113" s="284">
        <f ca="1">OFFSET($M113,DataBase!AC113,0)</f>
        <v>0</v>
      </c>
      <c r="AB113" s="284">
        <f t="shared" si="47"/>
        <v>0</v>
      </c>
      <c r="AC113" s="285">
        <f ca="1">IFERROR(ROW(OFFSET(DataBase!AB113,AC112,,150))+MATCH(1,OFFSET(DataBase!AB113,AC112,,150),0)-1-ROW(),1000)</f>
        <v>1000</v>
      </c>
    </row>
    <row r="114" spans="2:29" x14ac:dyDescent="0.25">
      <c r="B114" s="71">
        <v>112</v>
      </c>
      <c r="D114" s="282">
        <f t="shared" si="36"/>
        <v>0</v>
      </c>
      <c r="E114" s="282">
        <f t="shared" si="37"/>
        <v>0</v>
      </c>
      <c r="F114" s="282">
        <f t="shared" si="38"/>
        <v>-1</v>
      </c>
      <c r="H114" s="282">
        <f t="shared" si="39"/>
        <v>0</v>
      </c>
      <c r="I114" s="282">
        <f t="shared" si="40"/>
        <v>0</v>
      </c>
      <c r="J114" s="282">
        <f t="shared" si="41"/>
        <v>-1</v>
      </c>
      <c r="L114" s="282">
        <f t="shared" si="42"/>
        <v>0</v>
      </c>
      <c r="M114" s="282">
        <f t="shared" si="43"/>
        <v>0</v>
      </c>
      <c r="N114" s="282">
        <f t="shared" si="44"/>
        <v>-1</v>
      </c>
      <c r="P114" s="283">
        <f ca="1">OFFSET($D114,DataBase!S114,0)</f>
        <v>0</v>
      </c>
      <c r="Q114" s="284">
        <f ca="1">OFFSET($E114,DataBase!S114,0)</f>
        <v>0</v>
      </c>
      <c r="R114" s="284">
        <f t="shared" si="45"/>
        <v>0</v>
      </c>
      <c r="S114" s="285">
        <f ca="1">IFERROR(ROW(OFFSET(DataBase!R114,S113,,150))+MATCH(1,OFFSET(DataBase!R114,S113,,150),0)-1-ROW(),1000)</f>
        <v>1000</v>
      </c>
      <c r="U114" s="283">
        <f ca="1">OFFSET($H114,DataBase!X114,0)</f>
        <v>0</v>
      </c>
      <c r="V114" s="284">
        <f ca="1">OFFSET($I114,DataBase!X114,0)</f>
        <v>0</v>
      </c>
      <c r="W114" s="284">
        <f t="shared" si="46"/>
        <v>0</v>
      </c>
      <c r="X114" s="285">
        <f ca="1">IFERROR(ROW(OFFSET(DataBase!W114,X113,,150))+MATCH(1,OFFSET(DataBase!W114,X113,,150),0)-1-ROW(),1000)</f>
        <v>1000</v>
      </c>
      <c r="Z114" s="283">
        <f ca="1">OFFSET($L114,DataBase!AC114,0)</f>
        <v>0</v>
      </c>
      <c r="AA114" s="284">
        <f ca="1">OFFSET($M114,DataBase!AC114,0)</f>
        <v>0</v>
      </c>
      <c r="AB114" s="284">
        <f t="shared" si="47"/>
        <v>0</v>
      </c>
      <c r="AC114" s="285">
        <f ca="1">IFERROR(ROW(OFFSET(DataBase!AB114,AC113,,150))+MATCH(1,OFFSET(DataBase!AB114,AC113,,150),0)-1-ROW(),1000)</f>
        <v>1000</v>
      </c>
    </row>
    <row r="115" spans="2:29" x14ac:dyDescent="0.25">
      <c r="B115" s="71">
        <v>113</v>
      </c>
      <c r="D115" s="282">
        <f t="shared" si="36"/>
        <v>0</v>
      </c>
      <c r="E115" s="282">
        <f t="shared" si="37"/>
        <v>0</v>
      </c>
      <c r="F115" s="282">
        <f t="shared" si="38"/>
        <v>-1</v>
      </c>
      <c r="H115" s="282">
        <f t="shared" si="39"/>
        <v>0</v>
      </c>
      <c r="I115" s="282">
        <f t="shared" si="40"/>
        <v>0</v>
      </c>
      <c r="J115" s="282">
        <f t="shared" si="41"/>
        <v>-1</v>
      </c>
      <c r="L115" s="282">
        <f t="shared" si="42"/>
        <v>0</v>
      </c>
      <c r="M115" s="282">
        <f t="shared" si="43"/>
        <v>0</v>
      </c>
      <c r="N115" s="282">
        <f t="shared" si="44"/>
        <v>-1</v>
      </c>
      <c r="P115" s="283">
        <f ca="1">OFFSET($D115,DataBase!S115,0)</f>
        <v>0</v>
      </c>
      <c r="Q115" s="284">
        <f ca="1">OFFSET($E115,DataBase!S115,0)</f>
        <v>0</v>
      </c>
      <c r="R115" s="284">
        <f t="shared" si="45"/>
        <v>0</v>
      </c>
      <c r="S115" s="285">
        <f ca="1">IFERROR(ROW(OFFSET(DataBase!R115,S114,,150))+MATCH(1,OFFSET(DataBase!R115,S114,,150),0)-1-ROW(),1000)</f>
        <v>1000</v>
      </c>
      <c r="U115" s="283">
        <f ca="1">OFFSET($H115,DataBase!X115,0)</f>
        <v>0</v>
      </c>
      <c r="V115" s="284">
        <f ca="1">OFFSET($I115,DataBase!X115,0)</f>
        <v>0</v>
      </c>
      <c r="W115" s="284">
        <f t="shared" si="46"/>
        <v>0</v>
      </c>
      <c r="X115" s="285">
        <f ca="1">IFERROR(ROW(OFFSET(DataBase!W115,X114,,150))+MATCH(1,OFFSET(DataBase!W115,X114,,150),0)-1-ROW(),1000)</f>
        <v>1000</v>
      </c>
      <c r="Z115" s="283">
        <f ca="1">OFFSET($L115,DataBase!AC115,0)</f>
        <v>0</v>
      </c>
      <c r="AA115" s="284">
        <f ca="1">OFFSET($M115,DataBase!AC115,0)</f>
        <v>0</v>
      </c>
      <c r="AB115" s="284">
        <f t="shared" si="47"/>
        <v>0</v>
      </c>
      <c r="AC115" s="285">
        <f ca="1">IFERROR(ROW(OFFSET(DataBase!AB115,AC114,,150))+MATCH(1,OFFSET(DataBase!AB115,AC114,,150),0)-1-ROW(),1000)</f>
        <v>1000</v>
      </c>
    </row>
    <row r="116" spans="2:29" x14ac:dyDescent="0.25">
      <c r="B116" s="71">
        <v>114</v>
      </c>
      <c r="D116" s="282">
        <f t="shared" si="36"/>
        <v>0</v>
      </c>
      <c r="E116" s="282">
        <f t="shared" si="37"/>
        <v>0</v>
      </c>
      <c r="F116" s="282">
        <f t="shared" si="38"/>
        <v>-1</v>
      </c>
      <c r="H116" s="282">
        <f t="shared" si="39"/>
        <v>0</v>
      </c>
      <c r="I116" s="282">
        <f t="shared" si="40"/>
        <v>0</v>
      </c>
      <c r="J116" s="282">
        <f t="shared" si="41"/>
        <v>-1</v>
      </c>
      <c r="L116" s="282">
        <f t="shared" si="42"/>
        <v>0</v>
      </c>
      <c r="M116" s="282">
        <f t="shared" si="43"/>
        <v>0</v>
      </c>
      <c r="N116" s="282">
        <f t="shared" si="44"/>
        <v>-1</v>
      </c>
      <c r="P116" s="283">
        <f ca="1">OFFSET($D116,DataBase!S116,0)</f>
        <v>0</v>
      </c>
      <c r="Q116" s="284">
        <f ca="1">OFFSET($E116,DataBase!S116,0)</f>
        <v>0</v>
      </c>
      <c r="R116" s="284">
        <f t="shared" si="45"/>
        <v>0</v>
      </c>
      <c r="S116" s="285">
        <f ca="1">IFERROR(ROW(OFFSET(DataBase!R116,S115,,150))+MATCH(1,OFFSET(DataBase!R116,S115,,150),0)-1-ROW(),1000)</f>
        <v>1000</v>
      </c>
      <c r="U116" s="283">
        <f ca="1">OFFSET($H116,DataBase!X116,0)</f>
        <v>0</v>
      </c>
      <c r="V116" s="284">
        <f ca="1">OFFSET($I116,DataBase!X116,0)</f>
        <v>0</v>
      </c>
      <c r="W116" s="284">
        <f t="shared" si="46"/>
        <v>0</v>
      </c>
      <c r="X116" s="285">
        <f ca="1">IFERROR(ROW(OFFSET(DataBase!W116,X115,,150))+MATCH(1,OFFSET(DataBase!W116,X115,,150),0)-1-ROW(),1000)</f>
        <v>1000</v>
      </c>
      <c r="Z116" s="283">
        <f ca="1">OFFSET($L116,DataBase!AC116,0)</f>
        <v>0</v>
      </c>
      <c r="AA116" s="284">
        <f ca="1">OFFSET($M116,DataBase!AC116,0)</f>
        <v>0</v>
      </c>
      <c r="AB116" s="284">
        <f t="shared" si="47"/>
        <v>0</v>
      </c>
      <c r="AC116" s="285">
        <f ca="1">IFERROR(ROW(OFFSET(DataBase!AB116,AC115,,150))+MATCH(1,OFFSET(DataBase!AB116,AC115,,150),0)-1-ROW(),1000)</f>
        <v>1000</v>
      </c>
    </row>
    <row r="117" spans="2:29" x14ac:dyDescent="0.25">
      <c r="B117" s="71">
        <v>115</v>
      </c>
      <c r="D117" s="282">
        <f t="shared" si="36"/>
        <v>0</v>
      </c>
      <c r="E117" s="282">
        <f t="shared" si="37"/>
        <v>0</v>
      </c>
      <c r="F117" s="282">
        <f t="shared" si="38"/>
        <v>-1</v>
      </c>
      <c r="H117" s="282">
        <f t="shared" si="39"/>
        <v>0</v>
      </c>
      <c r="I117" s="282">
        <f t="shared" si="40"/>
        <v>0</v>
      </c>
      <c r="J117" s="282">
        <f t="shared" si="41"/>
        <v>-1</v>
      </c>
      <c r="L117" s="282">
        <f t="shared" si="42"/>
        <v>0</v>
      </c>
      <c r="M117" s="282">
        <f t="shared" si="43"/>
        <v>0</v>
      </c>
      <c r="N117" s="282">
        <f t="shared" si="44"/>
        <v>-1</v>
      </c>
      <c r="P117" s="283">
        <f ca="1">OFFSET($D117,DataBase!S117,0)</f>
        <v>0</v>
      </c>
      <c r="Q117" s="284">
        <f ca="1">OFFSET($E117,DataBase!S117,0)</f>
        <v>0</v>
      </c>
      <c r="R117" s="284">
        <f t="shared" si="45"/>
        <v>0</v>
      </c>
      <c r="S117" s="285">
        <f ca="1">IFERROR(ROW(OFFSET(DataBase!R117,S116,,150))+MATCH(1,OFFSET(DataBase!R117,S116,,150),0)-1-ROW(),1000)</f>
        <v>1000</v>
      </c>
      <c r="U117" s="283">
        <f ca="1">OFFSET($H117,DataBase!X117,0)</f>
        <v>0</v>
      </c>
      <c r="V117" s="284">
        <f ca="1">OFFSET($I117,DataBase!X117,0)</f>
        <v>0</v>
      </c>
      <c r="W117" s="284">
        <f t="shared" si="46"/>
        <v>0</v>
      </c>
      <c r="X117" s="285">
        <f ca="1">IFERROR(ROW(OFFSET(DataBase!W117,X116,,150))+MATCH(1,OFFSET(DataBase!W117,X116,,150),0)-1-ROW(),1000)</f>
        <v>1000</v>
      </c>
      <c r="Z117" s="283">
        <f ca="1">OFFSET($L117,DataBase!AC117,0)</f>
        <v>0</v>
      </c>
      <c r="AA117" s="284">
        <f ca="1">OFFSET($M117,DataBase!AC117,0)</f>
        <v>0</v>
      </c>
      <c r="AB117" s="284">
        <f t="shared" si="47"/>
        <v>0</v>
      </c>
      <c r="AC117" s="285">
        <f ca="1">IFERROR(ROW(OFFSET(DataBase!AB117,AC116,,150))+MATCH(1,OFFSET(DataBase!AB117,AC116,,150),0)-1-ROW(),1000)</f>
        <v>1000</v>
      </c>
    </row>
    <row r="118" spans="2:29" x14ac:dyDescent="0.25">
      <c r="B118" s="71">
        <v>116</v>
      </c>
      <c r="D118" s="282">
        <f t="shared" si="36"/>
        <v>0</v>
      </c>
      <c r="E118" s="282">
        <f t="shared" si="37"/>
        <v>0</v>
      </c>
      <c r="F118" s="282">
        <f t="shared" si="38"/>
        <v>-1</v>
      </c>
      <c r="H118" s="282">
        <f t="shared" si="39"/>
        <v>0</v>
      </c>
      <c r="I118" s="282">
        <f t="shared" si="40"/>
        <v>0</v>
      </c>
      <c r="J118" s="282">
        <f t="shared" si="41"/>
        <v>-1</v>
      </c>
      <c r="L118" s="282">
        <f t="shared" si="42"/>
        <v>0</v>
      </c>
      <c r="M118" s="282">
        <f t="shared" si="43"/>
        <v>0</v>
      </c>
      <c r="N118" s="282">
        <f t="shared" si="44"/>
        <v>-1</v>
      </c>
      <c r="P118" s="283">
        <f ca="1">OFFSET($D118,DataBase!S118,0)</f>
        <v>0</v>
      </c>
      <c r="Q118" s="284">
        <f ca="1">OFFSET($E118,DataBase!S118,0)</f>
        <v>0</v>
      </c>
      <c r="R118" s="284">
        <f t="shared" si="45"/>
        <v>0</v>
      </c>
      <c r="S118" s="285">
        <f ca="1">IFERROR(ROW(OFFSET(DataBase!R118,S117,,150))+MATCH(1,OFFSET(DataBase!R118,S117,,150),0)-1-ROW(),1000)</f>
        <v>1000</v>
      </c>
      <c r="U118" s="283">
        <f ca="1">OFFSET($H118,DataBase!X118,0)</f>
        <v>0</v>
      </c>
      <c r="V118" s="284">
        <f ca="1">OFFSET($I118,DataBase!X118,0)</f>
        <v>0</v>
      </c>
      <c r="W118" s="284">
        <f t="shared" si="46"/>
        <v>0</v>
      </c>
      <c r="X118" s="285">
        <f ca="1">IFERROR(ROW(OFFSET(DataBase!W118,X117,,150))+MATCH(1,OFFSET(DataBase!W118,X117,,150),0)-1-ROW(),1000)</f>
        <v>1000</v>
      </c>
      <c r="Z118" s="283">
        <f ca="1">OFFSET($L118,DataBase!AC118,0)</f>
        <v>0</v>
      </c>
      <c r="AA118" s="284">
        <f ca="1">OFFSET($M118,DataBase!AC118,0)</f>
        <v>0</v>
      </c>
      <c r="AB118" s="284">
        <f t="shared" si="47"/>
        <v>0</v>
      </c>
      <c r="AC118" s="285">
        <f ca="1">IFERROR(ROW(OFFSET(DataBase!AB118,AC117,,150))+MATCH(1,OFFSET(DataBase!AB118,AC117,,150),0)-1-ROW(),1000)</f>
        <v>1000</v>
      </c>
    </row>
    <row r="119" spans="2:29" x14ac:dyDescent="0.25">
      <c r="B119" s="71">
        <v>117</v>
      </c>
      <c r="D119" s="282">
        <f t="shared" si="36"/>
        <v>0</v>
      </c>
      <c r="E119" s="282">
        <f t="shared" si="37"/>
        <v>0</v>
      </c>
      <c r="F119" s="282">
        <f t="shared" si="38"/>
        <v>-1</v>
      </c>
      <c r="H119" s="282">
        <f t="shared" si="39"/>
        <v>0</v>
      </c>
      <c r="I119" s="282">
        <f t="shared" si="40"/>
        <v>0</v>
      </c>
      <c r="J119" s="282">
        <f t="shared" si="41"/>
        <v>-1</v>
      </c>
      <c r="L119" s="282">
        <f t="shared" si="42"/>
        <v>0</v>
      </c>
      <c r="M119" s="282">
        <f t="shared" si="43"/>
        <v>0</v>
      </c>
      <c r="N119" s="282">
        <f t="shared" si="44"/>
        <v>-1</v>
      </c>
      <c r="P119" s="283">
        <f ca="1">OFFSET($D119,DataBase!S119,0)</f>
        <v>0</v>
      </c>
      <c r="Q119" s="284">
        <f ca="1">OFFSET($E119,DataBase!S119,0)</f>
        <v>0</v>
      </c>
      <c r="R119" s="284">
        <f t="shared" si="45"/>
        <v>0</v>
      </c>
      <c r="S119" s="285">
        <f ca="1">IFERROR(ROW(OFFSET(DataBase!R119,S118,,150))+MATCH(1,OFFSET(DataBase!R119,S118,,150),0)-1-ROW(),1000)</f>
        <v>1000</v>
      </c>
      <c r="U119" s="283">
        <f ca="1">OFFSET($H119,DataBase!X119,0)</f>
        <v>0</v>
      </c>
      <c r="V119" s="284">
        <f ca="1">OFFSET($I119,DataBase!X119,0)</f>
        <v>0</v>
      </c>
      <c r="W119" s="284">
        <f t="shared" si="46"/>
        <v>0</v>
      </c>
      <c r="X119" s="285">
        <f ca="1">IFERROR(ROW(OFFSET(DataBase!W119,X118,,150))+MATCH(1,OFFSET(DataBase!W119,X118,,150),0)-1-ROW(),1000)</f>
        <v>1000</v>
      </c>
      <c r="Z119" s="283">
        <f ca="1">OFFSET($L119,DataBase!AC119,0)</f>
        <v>0</v>
      </c>
      <c r="AA119" s="284">
        <f ca="1">OFFSET($M119,DataBase!AC119,0)</f>
        <v>0</v>
      </c>
      <c r="AB119" s="284">
        <f t="shared" si="47"/>
        <v>0</v>
      </c>
      <c r="AC119" s="285">
        <f ca="1">IFERROR(ROW(OFFSET(DataBase!AB119,AC118,,150))+MATCH(1,OFFSET(DataBase!AB119,AC118,,150),0)-1-ROW(),1000)</f>
        <v>1000</v>
      </c>
    </row>
    <row r="120" spans="2:29" x14ac:dyDescent="0.25">
      <c r="B120" s="71">
        <v>118</v>
      </c>
      <c r="D120" s="282">
        <f t="shared" si="36"/>
        <v>0</v>
      </c>
      <c r="E120" s="282">
        <f t="shared" si="37"/>
        <v>0</v>
      </c>
      <c r="F120" s="282">
        <f t="shared" si="38"/>
        <v>-1</v>
      </c>
      <c r="H120" s="282">
        <f t="shared" si="39"/>
        <v>0</v>
      </c>
      <c r="I120" s="282">
        <f t="shared" si="40"/>
        <v>0</v>
      </c>
      <c r="J120" s="282">
        <f t="shared" si="41"/>
        <v>-1</v>
      </c>
      <c r="L120" s="282">
        <f t="shared" si="42"/>
        <v>0</v>
      </c>
      <c r="M120" s="282">
        <f t="shared" si="43"/>
        <v>0</v>
      </c>
      <c r="N120" s="282">
        <f t="shared" si="44"/>
        <v>-1</v>
      </c>
      <c r="P120" s="283">
        <f ca="1">OFFSET($D120,DataBase!S120,0)</f>
        <v>0</v>
      </c>
      <c r="Q120" s="284">
        <f ca="1">OFFSET($E120,DataBase!S120,0)</f>
        <v>0</v>
      </c>
      <c r="R120" s="284">
        <f t="shared" si="45"/>
        <v>0</v>
      </c>
      <c r="S120" s="285">
        <f ca="1">IFERROR(ROW(OFFSET(DataBase!R120,S119,,150))+MATCH(1,OFFSET(DataBase!R120,S119,,150),0)-1-ROW(),1000)</f>
        <v>1000</v>
      </c>
      <c r="U120" s="283">
        <f ca="1">OFFSET($H120,DataBase!X120,0)</f>
        <v>0</v>
      </c>
      <c r="V120" s="284">
        <f ca="1">OFFSET($I120,DataBase!X120,0)</f>
        <v>0</v>
      </c>
      <c r="W120" s="284">
        <f t="shared" si="46"/>
        <v>0</v>
      </c>
      <c r="X120" s="285">
        <f ca="1">IFERROR(ROW(OFFSET(DataBase!W120,X119,,150))+MATCH(1,OFFSET(DataBase!W120,X119,,150),0)-1-ROW(),1000)</f>
        <v>1000</v>
      </c>
      <c r="Z120" s="283">
        <f ca="1">OFFSET($L120,DataBase!AC120,0)</f>
        <v>0</v>
      </c>
      <c r="AA120" s="284">
        <f ca="1">OFFSET($M120,DataBase!AC120,0)</f>
        <v>0</v>
      </c>
      <c r="AB120" s="284">
        <f t="shared" si="47"/>
        <v>0</v>
      </c>
      <c r="AC120" s="285">
        <f ca="1">IFERROR(ROW(OFFSET(DataBase!AB120,AC119,,150))+MATCH(1,OFFSET(DataBase!AB120,AC119,,150),0)-1-ROW(),1000)</f>
        <v>1000</v>
      </c>
    </row>
    <row r="121" spans="2:29" x14ac:dyDescent="0.25">
      <c r="B121" s="71">
        <v>119</v>
      </c>
      <c r="D121" s="282">
        <f t="shared" si="36"/>
        <v>0</v>
      </c>
      <c r="E121" s="282">
        <f t="shared" si="37"/>
        <v>0</v>
      </c>
      <c r="F121" s="282">
        <f t="shared" si="38"/>
        <v>-1</v>
      </c>
      <c r="H121" s="282">
        <f t="shared" si="39"/>
        <v>0</v>
      </c>
      <c r="I121" s="282">
        <f t="shared" si="40"/>
        <v>0</v>
      </c>
      <c r="J121" s="282">
        <f t="shared" si="41"/>
        <v>-1</v>
      </c>
      <c r="L121" s="282">
        <f t="shared" si="42"/>
        <v>0</v>
      </c>
      <c r="M121" s="282">
        <f t="shared" si="43"/>
        <v>0</v>
      </c>
      <c r="N121" s="282">
        <f t="shared" si="44"/>
        <v>-1</v>
      </c>
      <c r="P121" s="283">
        <f ca="1">OFFSET($D121,DataBase!S121,0)</f>
        <v>0</v>
      </c>
      <c r="Q121" s="284">
        <f ca="1">OFFSET($E121,DataBase!S121,0)</f>
        <v>0</v>
      </c>
      <c r="R121" s="284">
        <f t="shared" si="45"/>
        <v>0</v>
      </c>
      <c r="S121" s="285">
        <f ca="1">IFERROR(ROW(OFFSET(DataBase!R121,S120,,150))+MATCH(1,OFFSET(DataBase!R121,S120,,150),0)-1-ROW(),1000)</f>
        <v>1000</v>
      </c>
      <c r="U121" s="283">
        <f ca="1">OFFSET($H121,DataBase!X121,0)</f>
        <v>0</v>
      </c>
      <c r="V121" s="284">
        <f ca="1">OFFSET($I121,DataBase!X121,0)</f>
        <v>0</v>
      </c>
      <c r="W121" s="284">
        <f t="shared" si="46"/>
        <v>0</v>
      </c>
      <c r="X121" s="285">
        <f ca="1">IFERROR(ROW(OFFSET(DataBase!W121,X120,,150))+MATCH(1,OFFSET(DataBase!W121,X120,,150),0)-1-ROW(),1000)</f>
        <v>1000</v>
      </c>
      <c r="Z121" s="283">
        <f ca="1">OFFSET($L121,DataBase!AC121,0)</f>
        <v>0</v>
      </c>
      <c r="AA121" s="284">
        <f ca="1">OFFSET($M121,DataBase!AC121,0)</f>
        <v>0</v>
      </c>
      <c r="AB121" s="284">
        <f t="shared" si="47"/>
        <v>0</v>
      </c>
      <c r="AC121" s="285">
        <f ca="1">IFERROR(ROW(OFFSET(DataBase!AB121,AC120,,150))+MATCH(1,OFFSET(DataBase!AB121,AC120,,150),0)-1-ROW(),1000)</f>
        <v>1000</v>
      </c>
    </row>
    <row r="122" spans="2:29" x14ac:dyDescent="0.25">
      <c r="B122" s="71">
        <v>120</v>
      </c>
      <c r="D122" s="282">
        <f t="shared" si="36"/>
        <v>0</v>
      </c>
      <c r="E122" s="282">
        <f t="shared" si="37"/>
        <v>0</v>
      </c>
      <c r="F122" s="282">
        <f t="shared" si="38"/>
        <v>-1</v>
      </c>
      <c r="H122" s="282">
        <f t="shared" si="39"/>
        <v>0</v>
      </c>
      <c r="I122" s="282">
        <f t="shared" si="40"/>
        <v>0</v>
      </c>
      <c r="J122" s="282">
        <f t="shared" si="41"/>
        <v>-1</v>
      </c>
      <c r="L122" s="282">
        <f t="shared" si="42"/>
        <v>0</v>
      </c>
      <c r="M122" s="282">
        <f t="shared" si="43"/>
        <v>0</v>
      </c>
      <c r="N122" s="282">
        <f t="shared" si="44"/>
        <v>-1</v>
      </c>
      <c r="P122" s="283">
        <f ca="1">OFFSET($D122,DataBase!S122,0)</f>
        <v>0</v>
      </c>
      <c r="Q122" s="284">
        <f ca="1">OFFSET($E122,DataBase!S122,0)</f>
        <v>0</v>
      </c>
      <c r="R122" s="284">
        <f t="shared" si="45"/>
        <v>0</v>
      </c>
      <c r="S122" s="285">
        <f ca="1">IFERROR(ROW(OFFSET(DataBase!R122,S121,,150))+MATCH(1,OFFSET(DataBase!R122,S121,,150),0)-1-ROW(),1000)</f>
        <v>1000</v>
      </c>
      <c r="U122" s="283">
        <f ca="1">OFFSET($H122,DataBase!X122,0)</f>
        <v>0</v>
      </c>
      <c r="V122" s="284">
        <f ca="1">OFFSET($I122,DataBase!X122,0)</f>
        <v>0</v>
      </c>
      <c r="W122" s="284">
        <f t="shared" si="46"/>
        <v>0</v>
      </c>
      <c r="X122" s="285">
        <f ca="1">IFERROR(ROW(OFFSET(DataBase!W122,X121,,150))+MATCH(1,OFFSET(DataBase!W122,X121,,150),0)-1-ROW(),1000)</f>
        <v>1000</v>
      </c>
      <c r="Z122" s="283">
        <f ca="1">OFFSET($L122,DataBase!AC122,0)</f>
        <v>0</v>
      </c>
      <c r="AA122" s="284">
        <f ca="1">OFFSET($M122,DataBase!AC122,0)</f>
        <v>0</v>
      </c>
      <c r="AB122" s="284">
        <f t="shared" si="47"/>
        <v>0</v>
      </c>
      <c r="AC122" s="285">
        <f ca="1">IFERROR(ROW(OFFSET(DataBase!AB122,AC121,,150))+MATCH(1,OFFSET(DataBase!AB122,AC121,,150),0)-1-ROW(),1000)</f>
        <v>1000</v>
      </c>
    </row>
    <row r="123" spans="2:29" x14ac:dyDescent="0.25">
      <c r="B123" s="71">
        <v>121</v>
      </c>
      <c r="D123" s="282">
        <f t="shared" si="36"/>
        <v>0</v>
      </c>
      <c r="E123" s="282">
        <f t="shared" si="37"/>
        <v>0</v>
      </c>
      <c r="F123" s="282">
        <f t="shared" si="38"/>
        <v>-1</v>
      </c>
      <c r="H123" s="282">
        <f t="shared" si="39"/>
        <v>0</v>
      </c>
      <c r="I123" s="282">
        <f t="shared" si="40"/>
        <v>0</v>
      </c>
      <c r="J123" s="282">
        <f t="shared" si="41"/>
        <v>-1</v>
      </c>
      <c r="L123" s="282">
        <f t="shared" si="42"/>
        <v>0</v>
      </c>
      <c r="M123" s="282">
        <f t="shared" si="43"/>
        <v>0</v>
      </c>
      <c r="N123" s="282">
        <f t="shared" si="44"/>
        <v>-1</v>
      </c>
      <c r="P123" s="283">
        <f ca="1">OFFSET($D123,DataBase!S123,0)</f>
        <v>0</v>
      </c>
      <c r="Q123" s="284">
        <f ca="1">OFFSET($E123,DataBase!S123,0)</f>
        <v>0</v>
      </c>
      <c r="R123" s="284">
        <f t="shared" si="45"/>
        <v>0</v>
      </c>
      <c r="S123" s="285">
        <f ca="1">IFERROR(ROW(OFFSET(DataBase!R123,S122,,150))+MATCH(1,OFFSET(DataBase!R123,S122,,150),0)-1-ROW(),1000)</f>
        <v>1000</v>
      </c>
      <c r="U123" s="283">
        <f ca="1">OFFSET($H123,DataBase!X123,0)</f>
        <v>0</v>
      </c>
      <c r="V123" s="284">
        <f ca="1">OFFSET($I123,DataBase!X123,0)</f>
        <v>0</v>
      </c>
      <c r="W123" s="284">
        <f t="shared" si="46"/>
        <v>0</v>
      </c>
      <c r="X123" s="285">
        <f ca="1">IFERROR(ROW(OFFSET(DataBase!W123,X122,,150))+MATCH(1,OFFSET(DataBase!W123,X122,,150),0)-1-ROW(),1000)</f>
        <v>1000</v>
      </c>
      <c r="Z123" s="283">
        <f ca="1">OFFSET($L123,DataBase!AC123,0)</f>
        <v>0</v>
      </c>
      <c r="AA123" s="284">
        <f ca="1">OFFSET($M123,DataBase!AC123,0)</f>
        <v>0</v>
      </c>
      <c r="AB123" s="284">
        <f t="shared" si="47"/>
        <v>0</v>
      </c>
      <c r="AC123" s="285">
        <f ca="1">IFERROR(ROW(OFFSET(DataBase!AB123,AC122,,150))+MATCH(1,OFFSET(DataBase!AB123,AC122,,150),0)-1-ROW(),1000)</f>
        <v>1000</v>
      </c>
    </row>
    <row r="124" spans="2:29" x14ac:dyDescent="0.25">
      <c r="B124" s="71">
        <v>122</v>
      </c>
      <c r="D124" s="282">
        <f t="shared" si="36"/>
        <v>0</v>
      </c>
      <c r="E124" s="282">
        <f t="shared" si="37"/>
        <v>0</v>
      </c>
      <c r="F124" s="282">
        <f t="shared" si="38"/>
        <v>-1</v>
      </c>
      <c r="H124" s="282">
        <f t="shared" si="39"/>
        <v>0</v>
      </c>
      <c r="I124" s="282">
        <f t="shared" si="40"/>
        <v>0</v>
      </c>
      <c r="J124" s="282">
        <f t="shared" si="41"/>
        <v>-1</v>
      </c>
      <c r="L124" s="282">
        <f t="shared" si="42"/>
        <v>0</v>
      </c>
      <c r="M124" s="282">
        <f t="shared" si="43"/>
        <v>0</v>
      </c>
      <c r="N124" s="282">
        <f t="shared" si="44"/>
        <v>-1</v>
      </c>
      <c r="P124" s="283">
        <f ca="1">OFFSET($D124,DataBase!S124,0)</f>
        <v>0</v>
      </c>
      <c r="Q124" s="284">
        <f ca="1">OFFSET($E124,DataBase!S124,0)</f>
        <v>0</v>
      </c>
      <c r="R124" s="284">
        <f t="shared" si="45"/>
        <v>0</v>
      </c>
      <c r="S124" s="285">
        <f ca="1">IFERROR(ROW(OFFSET(DataBase!R124,S123,,150))+MATCH(1,OFFSET(DataBase!R124,S123,,150),0)-1-ROW(),1000)</f>
        <v>1000</v>
      </c>
      <c r="U124" s="283">
        <f ca="1">OFFSET($H124,DataBase!X124,0)</f>
        <v>0</v>
      </c>
      <c r="V124" s="284">
        <f ca="1">OFFSET($I124,DataBase!X124,0)</f>
        <v>0</v>
      </c>
      <c r="W124" s="284">
        <f t="shared" si="46"/>
        <v>0</v>
      </c>
      <c r="X124" s="285">
        <f ca="1">IFERROR(ROW(OFFSET(DataBase!W124,X123,,150))+MATCH(1,OFFSET(DataBase!W124,X123,,150),0)-1-ROW(),1000)</f>
        <v>1000</v>
      </c>
      <c r="Z124" s="283">
        <f ca="1">OFFSET($L124,DataBase!AC124,0)</f>
        <v>0</v>
      </c>
      <c r="AA124" s="284">
        <f ca="1">OFFSET($M124,DataBase!AC124,0)</f>
        <v>0</v>
      </c>
      <c r="AB124" s="284">
        <f t="shared" si="47"/>
        <v>0</v>
      </c>
      <c r="AC124" s="285">
        <f ca="1">IFERROR(ROW(OFFSET(DataBase!AB124,AC123,,150))+MATCH(1,OFFSET(DataBase!AB124,AC123,,150),0)-1-ROW(),1000)</f>
        <v>1000</v>
      </c>
    </row>
    <row r="125" spans="2:29" x14ac:dyDescent="0.25">
      <c r="B125" s="71">
        <v>123</v>
      </c>
      <c r="D125" s="282">
        <f t="shared" si="36"/>
        <v>0</v>
      </c>
      <c r="E125" s="282">
        <f t="shared" si="37"/>
        <v>0</v>
      </c>
      <c r="F125" s="282">
        <f t="shared" si="38"/>
        <v>-1</v>
      </c>
      <c r="H125" s="282">
        <f t="shared" si="39"/>
        <v>0</v>
      </c>
      <c r="I125" s="282">
        <f t="shared" si="40"/>
        <v>0</v>
      </c>
      <c r="J125" s="282">
        <f t="shared" si="41"/>
        <v>-1</v>
      </c>
      <c r="L125" s="282">
        <f t="shared" si="42"/>
        <v>0</v>
      </c>
      <c r="M125" s="282">
        <f t="shared" si="43"/>
        <v>0</v>
      </c>
      <c r="N125" s="282">
        <f t="shared" si="44"/>
        <v>-1</v>
      </c>
      <c r="P125" s="283">
        <f ca="1">OFFSET($D125,DataBase!S125,0)</f>
        <v>0</v>
      </c>
      <c r="Q125" s="284">
        <f ca="1">OFFSET($E125,DataBase!S125,0)</f>
        <v>0</v>
      </c>
      <c r="R125" s="284">
        <f t="shared" si="45"/>
        <v>0</v>
      </c>
      <c r="S125" s="285">
        <f ca="1">IFERROR(ROW(OFFSET(DataBase!R125,S124,,150))+MATCH(1,OFFSET(DataBase!R125,S124,,150),0)-1-ROW(),1000)</f>
        <v>1000</v>
      </c>
      <c r="U125" s="283">
        <f ca="1">OFFSET($H125,DataBase!X125,0)</f>
        <v>0</v>
      </c>
      <c r="V125" s="284">
        <f ca="1">OFFSET($I125,DataBase!X125,0)</f>
        <v>0</v>
      </c>
      <c r="W125" s="284">
        <f t="shared" si="46"/>
        <v>0</v>
      </c>
      <c r="X125" s="285">
        <f ca="1">IFERROR(ROW(OFFSET(DataBase!W125,X124,,150))+MATCH(1,OFFSET(DataBase!W125,X124,,150),0)-1-ROW(),1000)</f>
        <v>1000</v>
      </c>
      <c r="Z125" s="283">
        <f ca="1">OFFSET($L125,DataBase!AC125,0)</f>
        <v>0</v>
      </c>
      <c r="AA125" s="284">
        <f ca="1">OFFSET($M125,DataBase!AC125,0)</f>
        <v>0</v>
      </c>
      <c r="AB125" s="284">
        <f t="shared" si="47"/>
        <v>0</v>
      </c>
      <c r="AC125" s="285">
        <f ca="1">IFERROR(ROW(OFFSET(DataBase!AB125,AC124,,150))+MATCH(1,OFFSET(DataBase!AB125,AC124,,150),0)-1-ROW(),1000)</f>
        <v>1000</v>
      </c>
    </row>
    <row r="126" spans="2:29" x14ac:dyDescent="0.25">
      <c r="B126" s="71">
        <v>124</v>
      </c>
      <c r="D126" s="282">
        <f t="shared" si="36"/>
        <v>0</v>
      </c>
      <c r="E126" s="282">
        <f t="shared" si="37"/>
        <v>0</v>
      </c>
      <c r="F126" s="282">
        <f t="shared" si="38"/>
        <v>-1</v>
      </c>
      <c r="H126" s="282">
        <f t="shared" si="39"/>
        <v>0</v>
      </c>
      <c r="I126" s="282">
        <f t="shared" si="40"/>
        <v>0</v>
      </c>
      <c r="J126" s="282">
        <f t="shared" si="41"/>
        <v>-1</v>
      </c>
      <c r="L126" s="282">
        <f t="shared" si="42"/>
        <v>0</v>
      </c>
      <c r="M126" s="282">
        <f t="shared" si="43"/>
        <v>0</v>
      </c>
      <c r="N126" s="282">
        <f t="shared" si="44"/>
        <v>-1</v>
      </c>
      <c r="P126" s="283">
        <f ca="1">OFFSET($D126,DataBase!S126,0)</f>
        <v>0</v>
      </c>
      <c r="Q126" s="284">
        <f ca="1">OFFSET($E126,DataBase!S126,0)</f>
        <v>0</v>
      </c>
      <c r="R126" s="284">
        <f t="shared" si="45"/>
        <v>0</v>
      </c>
      <c r="S126" s="285">
        <f ca="1">IFERROR(ROW(OFFSET(DataBase!R126,S125,,150))+MATCH(1,OFFSET(DataBase!R126,S125,,150),0)-1-ROW(),1000)</f>
        <v>1000</v>
      </c>
      <c r="U126" s="283">
        <f ca="1">OFFSET($H126,DataBase!X126,0)</f>
        <v>0</v>
      </c>
      <c r="V126" s="284">
        <f ca="1">OFFSET($I126,DataBase!X126,0)</f>
        <v>0</v>
      </c>
      <c r="W126" s="284">
        <f t="shared" si="46"/>
        <v>0</v>
      </c>
      <c r="X126" s="285">
        <f ca="1">IFERROR(ROW(OFFSET(DataBase!W126,X125,,150))+MATCH(1,OFFSET(DataBase!W126,X125,,150),0)-1-ROW(),1000)</f>
        <v>1000</v>
      </c>
      <c r="Z126" s="283">
        <f ca="1">OFFSET($L126,DataBase!AC126,0)</f>
        <v>0</v>
      </c>
      <c r="AA126" s="284">
        <f ca="1">OFFSET($M126,DataBase!AC126,0)</f>
        <v>0</v>
      </c>
      <c r="AB126" s="284">
        <f t="shared" si="47"/>
        <v>0</v>
      </c>
      <c r="AC126" s="285">
        <f ca="1">IFERROR(ROW(OFFSET(DataBase!AB126,AC125,,150))+MATCH(1,OFFSET(DataBase!AB126,AC125,,150),0)-1-ROW(),1000)</f>
        <v>1000</v>
      </c>
    </row>
    <row r="127" spans="2:29" x14ac:dyDescent="0.25">
      <c r="B127" s="71">
        <v>125</v>
      </c>
      <c r="D127" s="282">
        <f t="shared" si="36"/>
        <v>0</v>
      </c>
      <c r="E127" s="282">
        <f t="shared" si="37"/>
        <v>0</v>
      </c>
      <c r="F127" s="282">
        <f t="shared" si="38"/>
        <v>-1</v>
      </c>
      <c r="H127" s="282">
        <f t="shared" si="39"/>
        <v>0</v>
      </c>
      <c r="I127" s="282">
        <f t="shared" si="40"/>
        <v>0</v>
      </c>
      <c r="J127" s="282">
        <f t="shared" si="41"/>
        <v>-1</v>
      </c>
      <c r="L127" s="282">
        <f t="shared" si="42"/>
        <v>0</v>
      </c>
      <c r="M127" s="282">
        <f t="shared" si="43"/>
        <v>0</v>
      </c>
      <c r="N127" s="282">
        <f t="shared" si="44"/>
        <v>-1</v>
      </c>
      <c r="P127" s="283">
        <f ca="1">OFFSET($D127,DataBase!S127,0)</f>
        <v>0</v>
      </c>
      <c r="Q127" s="284">
        <f ca="1">OFFSET($E127,DataBase!S127,0)</f>
        <v>0</v>
      </c>
      <c r="R127" s="284">
        <f t="shared" si="45"/>
        <v>0</v>
      </c>
      <c r="S127" s="285">
        <f ca="1">IFERROR(ROW(OFFSET(DataBase!R127,S126,,150))+MATCH(1,OFFSET(DataBase!R127,S126,,150),0)-1-ROW(),1000)</f>
        <v>1000</v>
      </c>
      <c r="U127" s="283">
        <f ca="1">OFFSET($H127,DataBase!X127,0)</f>
        <v>0</v>
      </c>
      <c r="V127" s="284">
        <f ca="1">OFFSET($I127,DataBase!X127,0)</f>
        <v>0</v>
      </c>
      <c r="W127" s="284">
        <f t="shared" si="46"/>
        <v>0</v>
      </c>
      <c r="X127" s="285">
        <f ca="1">IFERROR(ROW(OFFSET(DataBase!W127,X126,,150))+MATCH(1,OFFSET(DataBase!W127,X126,,150),0)-1-ROW(),1000)</f>
        <v>1000</v>
      </c>
      <c r="Z127" s="283">
        <f ca="1">OFFSET($L127,DataBase!AC127,0)</f>
        <v>0</v>
      </c>
      <c r="AA127" s="284">
        <f ca="1">OFFSET($M127,DataBase!AC127,0)</f>
        <v>0</v>
      </c>
      <c r="AB127" s="284">
        <f t="shared" si="47"/>
        <v>0</v>
      </c>
      <c r="AC127" s="285">
        <f ca="1">IFERROR(ROW(OFFSET(DataBase!AB127,AC126,,150))+MATCH(1,OFFSET(DataBase!AB127,AC126,,150),0)-1-ROW(),1000)</f>
        <v>1000</v>
      </c>
    </row>
    <row r="128" spans="2:29" x14ac:dyDescent="0.25">
      <c r="B128" s="71">
        <v>126</v>
      </c>
      <c r="D128" s="282">
        <f t="shared" si="36"/>
        <v>0</v>
      </c>
      <c r="E128" s="282">
        <f t="shared" si="37"/>
        <v>0</v>
      </c>
      <c r="F128" s="282">
        <f t="shared" si="38"/>
        <v>-1</v>
      </c>
      <c r="H128" s="282">
        <f t="shared" si="39"/>
        <v>0</v>
      </c>
      <c r="I128" s="282">
        <f t="shared" si="40"/>
        <v>0</v>
      </c>
      <c r="J128" s="282">
        <f t="shared" si="41"/>
        <v>-1</v>
      </c>
      <c r="L128" s="282">
        <f t="shared" si="42"/>
        <v>0</v>
      </c>
      <c r="M128" s="282">
        <f t="shared" si="43"/>
        <v>0</v>
      </c>
      <c r="N128" s="282">
        <f t="shared" si="44"/>
        <v>-1</v>
      </c>
      <c r="P128" s="283">
        <f ca="1">OFFSET($D128,DataBase!S128,0)</f>
        <v>0</v>
      </c>
      <c r="Q128" s="284">
        <f ca="1">OFFSET($E128,DataBase!S128,0)</f>
        <v>0</v>
      </c>
      <c r="R128" s="284">
        <f t="shared" si="45"/>
        <v>0</v>
      </c>
      <c r="S128" s="285">
        <f ca="1">IFERROR(ROW(OFFSET(DataBase!R128,S127,,150))+MATCH(1,OFFSET(DataBase!R128,S127,,150),0)-1-ROW(),1000)</f>
        <v>1000</v>
      </c>
      <c r="U128" s="283">
        <f ca="1">OFFSET($H128,DataBase!X128,0)</f>
        <v>0</v>
      </c>
      <c r="V128" s="284">
        <f ca="1">OFFSET($I128,DataBase!X128,0)</f>
        <v>0</v>
      </c>
      <c r="W128" s="284">
        <f t="shared" si="46"/>
        <v>0</v>
      </c>
      <c r="X128" s="285">
        <f ca="1">IFERROR(ROW(OFFSET(DataBase!W128,X127,,150))+MATCH(1,OFFSET(DataBase!W128,X127,,150),0)-1-ROW(),1000)</f>
        <v>1000</v>
      </c>
      <c r="Z128" s="283">
        <f ca="1">OFFSET($L128,DataBase!AC128,0)</f>
        <v>0</v>
      </c>
      <c r="AA128" s="284">
        <f ca="1">OFFSET($M128,DataBase!AC128,0)</f>
        <v>0</v>
      </c>
      <c r="AB128" s="284">
        <f t="shared" si="47"/>
        <v>0</v>
      </c>
      <c r="AC128" s="285">
        <f ca="1">IFERROR(ROW(OFFSET(DataBase!AB128,AC127,,150))+MATCH(1,OFFSET(DataBase!AB128,AC127,,150),0)-1-ROW(),1000)</f>
        <v>1000</v>
      </c>
    </row>
    <row r="129" spans="2:29" x14ac:dyDescent="0.25">
      <c r="B129" s="71">
        <v>127</v>
      </c>
      <c r="D129" s="282">
        <f t="shared" si="36"/>
        <v>0</v>
      </c>
      <c r="E129" s="282">
        <f t="shared" si="37"/>
        <v>0</v>
      </c>
      <c r="F129" s="282">
        <f t="shared" si="38"/>
        <v>-1</v>
      </c>
      <c r="H129" s="282">
        <f t="shared" si="39"/>
        <v>0</v>
      </c>
      <c r="I129" s="282">
        <f t="shared" si="40"/>
        <v>0</v>
      </c>
      <c r="J129" s="282">
        <f t="shared" si="41"/>
        <v>-1</v>
      </c>
      <c r="L129" s="282">
        <f t="shared" si="42"/>
        <v>0</v>
      </c>
      <c r="M129" s="282">
        <f t="shared" si="43"/>
        <v>0</v>
      </c>
      <c r="N129" s="282">
        <f t="shared" si="44"/>
        <v>-1</v>
      </c>
      <c r="P129" s="283">
        <f ca="1">OFFSET($D129,DataBase!S129,0)</f>
        <v>0</v>
      </c>
      <c r="Q129" s="284">
        <f ca="1">OFFSET($E129,DataBase!S129,0)</f>
        <v>0</v>
      </c>
      <c r="R129" s="284">
        <f t="shared" si="45"/>
        <v>0</v>
      </c>
      <c r="S129" s="285">
        <f ca="1">IFERROR(ROW(OFFSET(DataBase!R129,S128,,150))+MATCH(1,OFFSET(DataBase!R129,S128,,150),0)-1-ROW(),1000)</f>
        <v>1000</v>
      </c>
      <c r="U129" s="283">
        <f ca="1">OFFSET($H129,DataBase!X129,0)</f>
        <v>0</v>
      </c>
      <c r="V129" s="284">
        <f ca="1">OFFSET($I129,DataBase!X129,0)</f>
        <v>0</v>
      </c>
      <c r="W129" s="284">
        <f t="shared" si="46"/>
        <v>0</v>
      </c>
      <c r="X129" s="285">
        <f ca="1">IFERROR(ROW(OFFSET(DataBase!W129,X128,,150))+MATCH(1,OFFSET(DataBase!W129,X128,,150),0)-1-ROW(),1000)</f>
        <v>1000</v>
      </c>
      <c r="Z129" s="283">
        <f ca="1">OFFSET($L129,DataBase!AC129,0)</f>
        <v>0</v>
      </c>
      <c r="AA129" s="284">
        <f ca="1">OFFSET($M129,DataBase!AC129,0)</f>
        <v>0</v>
      </c>
      <c r="AB129" s="284">
        <f t="shared" si="47"/>
        <v>0</v>
      </c>
      <c r="AC129" s="285">
        <f ca="1">IFERROR(ROW(OFFSET(DataBase!AB129,AC128,,150))+MATCH(1,OFFSET(DataBase!AB129,AC128,,150),0)-1-ROW(),1000)</f>
        <v>1000</v>
      </c>
    </row>
    <row r="130" spans="2:29" x14ac:dyDescent="0.25">
      <c r="B130" s="71">
        <v>128</v>
      </c>
      <c r="D130" s="282">
        <f t="shared" si="36"/>
        <v>0</v>
      </c>
      <c r="E130" s="282">
        <f t="shared" si="37"/>
        <v>0</v>
      </c>
      <c r="F130" s="282">
        <f t="shared" si="38"/>
        <v>-1</v>
      </c>
      <c r="H130" s="282">
        <f t="shared" si="39"/>
        <v>0</v>
      </c>
      <c r="I130" s="282">
        <f t="shared" si="40"/>
        <v>0</v>
      </c>
      <c r="J130" s="282">
        <f t="shared" si="41"/>
        <v>-1</v>
      </c>
      <c r="L130" s="282">
        <f t="shared" si="42"/>
        <v>0</v>
      </c>
      <c r="M130" s="282">
        <f t="shared" si="43"/>
        <v>0</v>
      </c>
      <c r="N130" s="282">
        <f t="shared" si="44"/>
        <v>-1</v>
      </c>
      <c r="P130" s="283">
        <f ca="1">OFFSET($D130,DataBase!S130,0)</f>
        <v>0</v>
      </c>
      <c r="Q130" s="284">
        <f ca="1">OFFSET($E130,DataBase!S130,0)</f>
        <v>0</v>
      </c>
      <c r="R130" s="284">
        <f t="shared" si="45"/>
        <v>0</v>
      </c>
      <c r="S130" s="285">
        <f ca="1">IFERROR(ROW(OFFSET(DataBase!R130,S129,,150))+MATCH(1,OFFSET(DataBase!R130,S129,,150),0)-1-ROW(),1000)</f>
        <v>1000</v>
      </c>
      <c r="U130" s="283">
        <f ca="1">OFFSET($H130,DataBase!X130,0)</f>
        <v>0</v>
      </c>
      <c r="V130" s="284">
        <f ca="1">OFFSET($I130,DataBase!X130,0)</f>
        <v>0</v>
      </c>
      <c r="W130" s="284">
        <f t="shared" si="46"/>
        <v>0</v>
      </c>
      <c r="X130" s="285">
        <f ca="1">IFERROR(ROW(OFFSET(DataBase!W130,X129,,150))+MATCH(1,OFFSET(DataBase!W130,X129,,150),0)-1-ROW(),1000)</f>
        <v>1000</v>
      </c>
      <c r="Z130" s="283">
        <f ca="1">OFFSET($L130,DataBase!AC130,0)</f>
        <v>0</v>
      </c>
      <c r="AA130" s="284">
        <f ca="1">OFFSET($M130,DataBase!AC130,0)</f>
        <v>0</v>
      </c>
      <c r="AB130" s="284">
        <f t="shared" si="47"/>
        <v>0</v>
      </c>
      <c r="AC130" s="285">
        <f ca="1">IFERROR(ROW(OFFSET(DataBase!AB130,AC129,,150))+MATCH(1,OFFSET(DataBase!AB130,AC129,,150),0)-1-ROW(),1000)</f>
        <v>1000</v>
      </c>
    </row>
    <row r="131" spans="2:29" x14ac:dyDescent="0.25">
      <c r="B131" s="71">
        <v>129</v>
      </c>
      <c r="D131" s="282">
        <f t="shared" ref="D131:D152" si="48">IFERROR(INDEX(OperationsInput,B131,1),0)</f>
        <v>0</v>
      </c>
      <c r="E131" s="282">
        <f t="shared" ref="E131:E152" si="49">IFERROR(INDEX(OperationsInput,B131,14)*F131,0)</f>
        <v>0</v>
      </c>
      <c r="F131" s="282">
        <f t="shared" ref="F131:F152" si="50">IF(AND(B131&gt;=ROW(CashFlow1P)-7,B131&lt;ROW(CashFlow1N)-6),1,-1)</f>
        <v>-1</v>
      </c>
      <c r="H131" s="282">
        <f t="shared" ref="H131:H152" si="51">IFERROR(INDEX(InvestmentsInput,B131,1),0)</f>
        <v>0</v>
      </c>
      <c r="I131" s="282">
        <f t="shared" ref="I131:I152" si="52">IFERROR(INDEX(InvestmentsInput,B131,14)*J131,0)</f>
        <v>0</v>
      </c>
      <c r="J131" s="282">
        <f t="shared" ref="J131:J152" si="53">IF(AND(B131+ROW(CashFlow1)&lt;ROW(CashFlow2N)-2),1,-1)</f>
        <v>-1</v>
      </c>
      <c r="L131" s="282">
        <f t="shared" ref="L131:L152" si="54">IFERROR(INDEX(FinancingInput,B131,1),0)</f>
        <v>0</v>
      </c>
      <c r="M131" s="282">
        <f t="shared" ref="M131:M152" si="55">IFERROR(INDEX(FinancingInput,B131,14)*N131,0)</f>
        <v>0</v>
      </c>
      <c r="N131" s="282">
        <f t="shared" ref="N131:N152" si="56">IF(AND(B131+ROW(CashFlow2)&lt;ROW(CashFlow3N)-2),1,-1)</f>
        <v>-1</v>
      </c>
      <c r="P131" s="283">
        <f ca="1">OFFSET($D131,DataBase!S131,0)</f>
        <v>0</v>
      </c>
      <c r="Q131" s="284">
        <f ca="1">OFFSET($E131,DataBase!S131,0)</f>
        <v>0</v>
      </c>
      <c r="R131" s="284">
        <f t="shared" ref="R131:R152" si="57">IF(AND($D131&lt;&gt;0,ISNA(MATCH($D131,_Exemptions,0))),1,0)</f>
        <v>0</v>
      </c>
      <c r="S131" s="285">
        <f ca="1">IFERROR(ROW(OFFSET(DataBase!R131,S130,,150))+MATCH(1,OFFSET(DataBase!R131,S130,,150),0)-1-ROW(),1000)</f>
        <v>1000</v>
      </c>
      <c r="U131" s="283">
        <f ca="1">OFFSET($H131,DataBase!X131,0)</f>
        <v>0</v>
      </c>
      <c r="V131" s="284">
        <f ca="1">OFFSET($I131,DataBase!X131,0)</f>
        <v>0</v>
      </c>
      <c r="W131" s="284">
        <f t="shared" ref="W131:W152" si="58">IF(AND($H131&lt;&gt;0,ISNA(MATCH($H131,_Exemptions,0))),1,0)</f>
        <v>0</v>
      </c>
      <c r="X131" s="285">
        <f ca="1">IFERROR(ROW(OFFSET(DataBase!W131,X130,,150))+MATCH(1,OFFSET(DataBase!W131,X130,,150),0)-1-ROW(),1000)</f>
        <v>1000</v>
      </c>
      <c r="Z131" s="283">
        <f ca="1">OFFSET($L131,DataBase!AC131,0)</f>
        <v>0</v>
      </c>
      <c r="AA131" s="284">
        <f ca="1">OFFSET($M131,DataBase!AC131,0)</f>
        <v>0</v>
      </c>
      <c r="AB131" s="284">
        <f t="shared" ref="AB131:AB152" si="59">IF(AND($L131&lt;&gt;0,ISNA(MATCH($L131,_Exemptions,0))),1,0)</f>
        <v>0</v>
      </c>
      <c r="AC131" s="285">
        <f ca="1">IFERROR(ROW(OFFSET(DataBase!AB131,AC130,,150))+MATCH(1,OFFSET(DataBase!AB131,AC130,,150),0)-1-ROW(),1000)</f>
        <v>1000</v>
      </c>
    </row>
    <row r="132" spans="2:29" x14ac:dyDescent="0.25">
      <c r="B132" s="71">
        <v>130</v>
      </c>
      <c r="D132" s="282">
        <f t="shared" si="48"/>
        <v>0</v>
      </c>
      <c r="E132" s="282">
        <f t="shared" si="49"/>
        <v>0</v>
      </c>
      <c r="F132" s="282">
        <f t="shared" si="50"/>
        <v>-1</v>
      </c>
      <c r="H132" s="282">
        <f t="shared" si="51"/>
        <v>0</v>
      </c>
      <c r="I132" s="282">
        <f t="shared" si="52"/>
        <v>0</v>
      </c>
      <c r="J132" s="282">
        <f t="shared" si="53"/>
        <v>-1</v>
      </c>
      <c r="L132" s="282">
        <f t="shared" si="54"/>
        <v>0</v>
      </c>
      <c r="M132" s="282">
        <f t="shared" si="55"/>
        <v>0</v>
      </c>
      <c r="N132" s="282">
        <f t="shared" si="56"/>
        <v>-1</v>
      </c>
      <c r="P132" s="283">
        <f ca="1">OFFSET($D132,DataBase!S132,0)</f>
        <v>0</v>
      </c>
      <c r="Q132" s="284">
        <f ca="1">OFFSET($E132,DataBase!S132,0)</f>
        <v>0</v>
      </c>
      <c r="R132" s="284">
        <f t="shared" si="57"/>
        <v>0</v>
      </c>
      <c r="S132" s="285">
        <f ca="1">IFERROR(ROW(OFFSET(DataBase!R132,S131,,150))+MATCH(1,OFFSET(DataBase!R132,S131,,150),0)-1-ROW(),1000)</f>
        <v>1000</v>
      </c>
      <c r="U132" s="283">
        <f ca="1">OFFSET($H132,DataBase!X132,0)</f>
        <v>0</v>
      </c>
      <c r="V132" s="284">
        <f ca="1">OFFSET($I132,DataBase!X132,0)</f>
        <v>0</v>
      </c>
      <c r="W132" s="284">
        <f t="shared" si="58"/>
        <v>0</v>
      </c>
      <c r="X132" s="285">
        <f ca="1">IFERROR(ROW(OFFSET(DataBase!W132,X131,,150))+MATCH(1,OFFSET(DataBase!W132,X131,,150),0)-1-ROW(),1000)</f>
        <v>1000</v>
      </c>
      <c r="Z132" s="283">
        <f ca="1">OFFSET($L132,DataBase!AC132,0)</f>
        <v>0</v>
      </c>
      <c r="AA132" s="284">
        <f ca="1">OFFSET($M132,DataBase!AC132,0)</f>
        <v>0</v>
      </c>
      <c r="AB132" s="284">
        <f t="shared" si="59"/>
        <v>0</v>
      </c>
      <c r="AC132" s="285">
        <f ca="1">IFERROR(ROW(OFFSET(DataBase!AB132,AC131,,150))+MATCH(1,OFFSET(DataBase!AB132,AC131,,150),0)-1-ROW(),1000)</f>
        <v>1000</v>
      </c>
    </row>
    <row r="133" spans="2:29" x14ac:dyDescent="0.25">
      <c r="B133" s="71">
        <v>131</v>
      </c>
      <c r="D133" s="282">
        <f t="shared" si="48"/>
        <v>0</v>
      </c>
      <c r="E133" s="282">
        <f t="shared" si="49"/>
        <v>0</v>
      </c>
      <c r="F133" s="282">
        <f t="shared" si="50"/>
        <v>-1</v>
      </c>
      <c r="H133" s="282">
        <f t="shared" si="51"/>
        <v>0</v>
      </c>
      <c r="I133" s="282">
        <f t="shared" si="52"/>
        <v>0</v>
      </c>
      <c r="J133" s="282">
        <f t="shared" si="53"/>
        <v>-1</v>
      </c>
      <c r="L133" s="282">
        <f t="shared" si="54"/>
        <v>0</v>
      </c>
      <c r="M133" s="282">
        <f t="shared" si="55"/>
        <v>0</v>
      </c>
      <c r="N133" s="282">
        <f t="shared" si="56"/>
        <v>-1</v>
      </c>
      <c r="P133" s="283">
        <f ca="1">OFFSET($D133,DataBase!S133,0)</f>
        <v>0</v>
      </c>
      <c r="Q133" s="284">
        <f ca="1">OFFSET($E133,DataBase!S133,0)</f>
        <v>0</v>
      </c>
      <c r="R133" s="284">
        <f t="shared" si="57"/>
        <v>0</v>
      </c>
      <c r="S133" s="285">
        <f ca="1">IFERROR(ROW(OFFSET(DataBase!R133,S132,,150))+MATCH(1,OFFSET(DataBase!R133,S132,,150),0)-1-ROW(),1000)</f>
        <v>1000</v>
      </c>
      <c r="U133" s="283">
        <f ca="1">OFFSET($H133,DataBase!X133,0)</f>
        <v>0</v>
      </c>
      <c r="V133" s="284">
        <f ca="1">OFFSET($I133,DataBase!X133,0)</f>
        <v>0</v>
      </c>
      <c r="W133" s="284">
        <f t="shared" si="58"/>
        <v>0</v>
      </c>
      <c r="X133" s="285">
        <f ca="1">IFERROR(ROW(OFFSET(DataBase!W133,X132,,150))+MATCH(1,OFFSET(DataBase!W133,X132,,150),0)-1-ROW(),1000)</f>
        <v>1000</v>
      </c>
      <c r="Z133" s="283">
        <f ca="1">OFFSET($L133,DataBase!AC133,0)</f>
        <v>0</v>
      </c>
      <c r="AA133" s="284">
        <f ca="1">OFFSET($M133,DataBase!AC133,0)</f>
        <v>0</v>
      </c>
      <c r="AB133" s="284">
        <f t="shared" si="59"/>
        <v>0</v>
      </c>
      <c r="AC133" s="285">
        <f ca="1">IFERROR(ROW(OFFSET(DataBase!AB133,AC132,,150))+MATCH(1,OFFSET(DataBase!AB133,AC132,,150),0)-1-ROW(),1000)</f>
        <v>1000</v>
      </c>
    </row>
    <row r="134" spans="2:29" x14ac:dyDescent="0.25">
      <c r="B134" s="71">
        <v>132</v>
      </c>
      <c r="D134" s="282">
        <f t="shared" si="48"/>
        <v>0</v>
      </c>
      <c r="E134" s="282">
        <f t="shared" si="49"/>
        <v>0</v>
      </c>
      <c r="F134" s="282">
        <f t="shared" si="50"/>
        <v>-1</v>
      </c>
      <c r="H134" s="282">
        <f t="shared" si="51"/>
        <v>0</v>
      </c>
      <c r="I134" s="282">
        <f t="shared" si="52"/>
        <v>0</v>
      </c>
      <c r="J134" s="282">
        <f t="shared" si="53"/>
        <v>-1</v>
      </c>
      <c r="L134" s="282">
        <f t="shared" si="54"/>
        <v>0</v>
      </c>
      <c r="M134" s="282">
        <f t="shared" si="55"/>
        <v>0</v>
      </c>
      <c r="N134" s="282">
        <f t="shared" si="56"/>
        <v>-1</v>
      </c>
      <c r="P134" s="283">
        <f ca="1">OFFSET($D134,DataBase!S134,0)</f>
        <v>0</v>
      </c>
      <c r="Q134" s="284">
        <f ca="1">OFFSET($E134,DataBase!S134,0)</f>
        <v>0</v>
      </c>
      <c r="R134" s="284">
        <f t="shared" si="57"/>
        <v>0</v>
      </c>
      <c r="S134" s="285">
        <f ca="1">IFERROR(ROW(OFFSET(DataBase!R134,S133,,150))+MATCH(1,OFFSET(DataBase!R134,S133,,150),0)-1-ROW(),1000)</f>
        <v>1000</v>
      </c>
      <c r="U134" s="283">
        <f ca="1">OFFSET($H134,DataBase!X134,0)</f>
        <v>0</v>
      </c>
      <c r="V134" s="284">
        <f ca="1">OFFSET($I134,DataBase!X134,0)</f>
        <v>0</v>
      </c>
      <c r="W134" s="284">
        <f t="shared" si="58"/>
        <v>0</v>
      </c>
      <c r="X134" s="285">
        <f ca="1">IFERROR(ROW(OFFSET(DataBase!W134,X133,,150))+MATCH(1,OFFSET(DataBase!W134,X133,,150),0)-1-ROW(),1000)</f>
        <v>1000</v>
      </c>
      <c r="Z134" s="283">
        <f ca="1">OFFSET($L134,DataBase!AC134,0)</f>
        <v>0</v>
      </c>
      <c r="AA134" s="284">
        <f ca="1">OFFSET($M134,DataBase!AC134,0)</f>
        <v>0</v>
      </c>
      <c r="AB134" s="284">
        <f t="shared" si="59"/>
        <v>0</v>
      </c>
      <c r="AC134" s="285">
        <f ca="1">IFERROR(ROW(OFFSET(DataBase!AB134,AC133,,150))+MATCH(1,OFFSET(DataBase!AB134,AC133,,150),0)-1-ROW(),1000)</f>
        <v>1000</v>
      </c>
    </row>
    <row r="135" spans="2:29" x14ac:dyDescent="0.25">
      <c r="B135" s="71">
        <v>133</v>
      </c>
      <c r="D135" s="282">
        <f t="shared" si="48"/>
        <v>0</v>
      </c>
      <c r="E135" s="282">
        <f t="shared" si="49"/>
        <v>0</v>
      </c>
      <c r="F135" s="282">
        <f t="shared" si="50"/>
        <v>-1</v>
      </c>
      <c r="H135" s="282">
        <f t="shared" si="51"/>
        <v>0</v>
      </c>
      <c r="I135" s="282">
        <f t="shared" si="52"/>
        <v>0</v>
      </c>
      <c r="J135" s="282">
        <f t="shared" si="53"/>
        <v>-1</v>
      </c>
      <c r="L135" s="282">
        <f t="shared" si="54"/>
        <v>0</v>
      </c>
      <c r="M135" s="282">
        <f t="shared" si="55"/>
        <v>0</v>
      </c>
      <c r="N135" s="282">
        <f t="shared" si="56"/>
        <v>-1</v>
      </c>
      <c r="P135" s="283">
        <f ca="1">OFFSET($D135,DataBase!S135,0)</f>
        <v>0</v>
      </c>
      <c r="Q135" s="284">
        <f ca="1">OFFSET($E135,DataBase!S135,0)</f>
        <v>0</v>
      </c>
      <c r="R135" s="284">
        <f t="shared" si="57"/>
        <v>0</v>
      </c>
      <c r="S135" s="285">
        <f ca="1">IFERROR(ROW(OFFSET(DataBase!R135,S134,,150))+MATCH(1,OFFSET(DataBase!R135,S134,,150),0)-1-ROW(),1000)</f>
        <v>1000</v>
      </c>
      <c r="U135" s="283">
        <f ca="1">OFFSET($H135,DataBase!X135,0)</f>
        <v>0</v>
      </c>
      <c r="V135" s="284">
        <f ca="1">OFFSET($I135,DataBase!X135,0)</f>
        <v>0</v>
      </c>
      <c r="W135" s="284">
        <f t="shared" si="58"/>
        <v>0</v>
      </c>
      <c r="X135" s="285">
        <f ca="1">IFERROR(ROW(OFFSET(DataBase!W135,X134,,150))+MATCH(1,OFFSET(DataBase!W135,X134,,150),0)-1-ROW(),1000)</f>
        <v>1000</v>
      </c>
      <c r="Z135" s="283">
        <f ca="1">OFFSET($L135,DataBase!AC135,0)</f>
        <v>0</v>
      </c>
      <c r="AA135" s="284">
        <f ca="1">OFFSET($M135,DataBase!AC135,0)</f>
        <v>0</v>
      </c>
      <c r="AB135" s="284">
        <f t="shared" si="59"/>
        <v>0</v>
      </c>
      <c r="AC135" s="285">
        <f ca="1">IFERROR(ROW(OFFSET(DataBase!AB135,AC134,,150))+MATCH(1,OFFSET(DataBase!AB135,AC134,,150),0)-1-ROW(),1000)</f>
        <v>1000</v>
      </c>
    </row>
    <row r="136" spans="2:29" x14ac:dyDescent="0.25">
      <c r="B136" s="71">
        <v>134</v>
      </c>
      <c r="D136" s="282">
        <f t="shared" si="48"/>
        <v>0</v>
      </c>
      <c r="E136" s="282">
        <f t="shared" si="49"/>
        <v>0</v>
      </c>
      <c r="F136" s="282">
        <f t="shared" si="50"/>
        <v>-1</v>
      </c>
      <c r="H136" s="282">
        <f t="shared" si="51"/>
        <v>0</v>
      </c>
      <c r="I136" s="282">
        <f t="shared" si="52"/>
        <v>0</v>
      </c>
      <c r="J136" s="282">
        <f t="shared" si="53"/>
        <v>-1</v>
      </c>
      <c r="L136" s="282">
        <f t="shared" si="54"/>
        <v>0</v>
      </c>
      <c r="M136" s="282">
        <f t="shared" si="55"/>
        <v>0</v>
      </c>
      <c r="N136" s="282">
        <f t="shared" si="56"/>
        <v>-1</v>
      </c>
      <c r="P136" s="283">
        <f ca="1">OFFSET($D136,DataBase!S136,0)</f>
        <v>0</v>
      </c>
      <c r="Q136" s="284">
        <f ca="1">OFFSET($E136,DataBase!S136,0)</f>
        <v>0</v>
      </c>
      <c r="R136" s="284">
        <f t="shared" si="57"/>
        <v>0</v>
      </c>
      <c r="S136" s="285">
        <f ca="1">IFERROR(ROW(OFFSET(DataBase!R136,S135,,150))+MATCH(1,OFFSET(DataBase!R136,S135,,150),0)-1-ROW(),1000)</f>
        <v>1000</v>
      </c>
      <c r="U136" s="283">
        <f ca="1">OFFSET($H136,DataBase!X136,0)</f>
        <v>0</v>
      </c>
      <c r="V136" s="284">
        <f ca="1">OFFSET($I136,DataBase!X136,0)</f>
        <v>0</v>
      </c>
      <c r="W136" s="284">
        <f t="shared" si="58"/>
        <v>0</v>
      </c>
      <c r="X136" s="285">
        <f ca="1">IFERROR(ROW(OFFSET(DataBase!W136,X135,,150))+MATCH(1,OFFSET(DataBase!W136,X135,,150),0)-1-ROW(),1000)</f>
        <v>1000</v>
      </c>
      <c r="Z136" s="283">
        <f ca="1">OFFSET($L136,DataBase!AC136,0)</f>
        <v>0</v>
      </c>
      <c r="AA136" s="284">
        <f ca="1">OFFSET($M136,DataBase!AC136,0)</f>
        <v>0</v>
      </c>
      <c r="AB136" s="284">
        <f t="shared" si="59"/>
        <v>0</v>
      </c>
      <c r="AC136" s="285">
        <f ca="1">IFERROR(ROW(OFFSET(DataBase!AB136,AC135,,150))+MATCH(1,OFFSET(DataBase!AB136,AC135,,150),0)-1-ROW(),1000)</f>
        <v>1000</v>
      </c>
    </row>
    <row r="137" spans="2:29" x14ac:dyDescent="0.25">
      <c r="B137" s="71">
        <v>135</v>
      </c>
      <c r="D137" s="282">
        <f t="shared" si="48"/>
        <v>0</v>
      </c>
      <c r="E137" s="282">
        <f t="shared" si="49"/>
        <v>0</v>
      </c>
      <c r="F137" s="282">
        <f t="shared" si="50"/>
        <v>-1</v>
      </c>
      <c r="H137" s="282">
        <f t="shared" si="51"/>
        <v>0</v>
      </c>
      <c r="I137" s="282">
        <f t="shared" si="52"/>
        <v>0</v>
      </c>
      <c r="J137" s="282">
        <f t="shared" si="53"/>
        <v>-1</v>
      </c>
      <c r="L137" s="282">
        <f t="shared" si="54"/>
        <v>0</v>
      </c>
      <c r="M137" s="282">
        <f t="shared" si="55"/>
        <v>0</v>
      </c>
      <c r="N137" s="282">
        <f t="shared" si="56"/>
        <v>-1</v>
      </c>
      <c r="P137" s="283">
        <f ca="1">OFFSET($D137,DataBase!S137,0)</f>
        <v>0</v>
      </c>
      <c r="Q137" s="284">
        <f ca="1">OFFSET($E137,DataBase!S137,0)</f>
        <v>0</v>
      </c>
      <c r="R137" s="284">
        <f t="shared" si="57"/>
        <v>0</v>
      </c>
      <c r="S137" s="285">
        <f ca="1">IFERROR(ROW(OFFSET(DataBase!R137,S136,,150))+MATCH(1,OFFSET(DataBase!R137,S136,,150),0)-1-ROW(),1000)</f>
        <v>1000</v>
      </c>
      <c r="U137" s="283">
        <f ca="1">OFFSET($H137,DataBase!X137,0)</f>
        <v>0</v>
      </c>
      <c r="V137" s="284">
        <f ca="1">OFFSET($I137,DataBase!X137,0)</f>
        <v>0</v>
      </c>
      <c r="W137" s="284">
        <f t="shared" si="58"/>
        <v>0</v>
      </c>
      <c r="X137" s="285">
        <f ca="1">IFERROR(ROW(OFFSET(DataBase!W137,X136,,150))+MATCH(1,OFFSET(DataBase!W137,X136,,150),0)-1-ROW(),1000)</f>
        <v>1000</v>
      </c>
      <c r="Z137" s="283">
        <f ca="1">OFFSET($L137,DataBase!AC137,0)</f>
        <v>0</v>
      </c>
      <c r="AA137" s="284">
        <f ca="1">OFFSET($M137,DataBase!AC137,0)</f>
        <v>0</v>
      </c>
      <c r="AB137" s="284">
        <f t="shared" si="59"/>
        <v>0</v>
      </c>
      <c r="AC137" s="285">
        <f ca="1">IFERROR(ROW(OFFSET(DataBase!AB137,AC136,,150))+MATCH(1,OFFSET(DataBase!AB137,AC136,,150),0)-1-ROW(),1000)</f>
        <v>1000</v>
      </c>
    </row>
    <row r="138" spans="2:29" x14ac:dyDescent="0.25">
      <c r="B138" s="71">
        <v>136</v>
      </c>
      <c r="D138" s="282">
        <f t="shared" si="48"/>
        <v>0</v>
      </c>
      <c r="E138" s="282">
        <f t="shared" si="49"/>
        <v>0</v>
      </c>
      <c r="F138" s="282">
        <f t="shared" si="50"/>
        <v>-1</v>
      </c>
      <c r="H138" s="282">
        <f t="shared" si="51"/>
        <v>0</v>
      </c>
      <c r="I138" s="282">
        <f t="shared" si="52"/>
        <v>0</v>
      </c>
      <c r="J138" s="282">
        <f t="shared" si="53"/>
        <v>-1</v>
      </c>
      <c r="L138" s="282">
        <f t="shared" si="54"/>
        <v>0</v>
      </c>
      <c r="M138" s="282">
        <f t="shared" si="55"/>
        <v>0</v>
      </c>
      <c r="N138" s="282">
        <f t="shared" si="56"/>
        <v>-1</v>
      </c>
      <c r="P138" s="283">
        <f ca="1">OFFSET($D138,DataBase!S138,0)</f>
        <v>0</v>
      </c>
      <c r="Q138" s="284">
        <f ca="1">OFFSET($E138,DataBase!S138,0)</f>
        <v>0</v>
      </c>
      <c r="R138" s="284">
        <f t="shared" si="57"/>
        <v>0</v>
      </c>
      <c r="S138" s="285">
        <f ca="1">IFERROR(ROW(OFFSET(DataBase!R138,S137,,150))+MATCH(1,OFFSET(DataBase!R138,S137,,150),0)-1-ROW(),1000)</f>
        <v>1000</v>
      </c>
      <c r="U138" s="283">
        <f ca="1">OFFSET($H138,DataBase!X138,0)</f>
        <v>0</v>
      </c>
      <c r="V138" s="284">
        <f ca="1">OFFSET($I138,DataBase!X138,0)</f>
        <v>0</v>
      </c>
      <c r="W138" s="284">
        <f t="shared" si="58"/>
        <v>0</v>
      </c>
      <c r="X138" s="285">
        <f ca="1">IFERROR(ROW(OFFSET(DataBase!W138,X137,,150))+MATCH(1,OFFSET(DataBase!W138,X137,,150),0)-1-ROW(),1000)</f>
        <v>1000</v>
      </c>
      <c r="Z138" s="283">
        <f ca="1">OFFSET($L138,DataBase!AC138,0)</f>
        <v>0</v>
      </c>
      <c r="AA138" s="284">
        <f ca="1">OFFSET($M138,DataBase!AC138,0)</f>
        <v>0</v>
      </c>
      <c r="AB138" s="284">
        <f t="shared" si="59"/>
        <v>0</v>
      </c>
      <c r="AC138" s="285">
        <f ca="1">IFERROR(ROW(OFFSET(DataBase!AB138,AC137,,150))+MATCH(1,OFFSET(DataBase!AB138,AC137,,150),0)-1-ROW(),1000)</f>
        <v>1000</v>
      </c>
    </row>
    <row r="139" spans="2:29" x14ac:dyDescent="0.25">
      <c r="B139" s="71">
        <v>137</v>
      </c>
      <c r="D139" s="282">
        <f t="shared" si="48"/>
        <v>0</v>
      </c>
      <c r="E139" s="282">
        <f t="shared" si="49"/>
        <v>0</v>
      </c>
      <c r="F139" s="282">
        <f t="shared" si="50"/>
        <v>-1</v>
      </c>
      <c r="H139" s="282">
        <f t="shared" si="51"/>
        <v>0</v>
      </c>
      <c r="I139" s="282">
        <f t="shared" si="52"/>
        <v>0</v>
      </c>
      <c r="J139" s="282">
        <f t="shared" si="53"/>
        <v>-1</v>
      </c>
      <c r="L139" s="282">
        <f t="shared" si="54"/>
        <v>0</v>
      </c>
      <c r="M139" s="282">
        <f t="shared" si="55"/>
        <v>0</v>
      </c>
      <c r="N139" s="282">
        <f t="shared" si="56"/>
        <v>-1</v>
      </c>
      <c r="P139" s="283">
        <f ca="1">OFFSET($D139,DataBase!S139,0)</f>
        <v>0</v>
      </c>
      <c r="Q139" s="284">
        <f ca="1">OFFSET($E139,DataBase!S139,0)</f>
        <v>0</v>
      </c>
      <c r="R139" s="284">
        <f t="shared" si="57"/>
        <v>0</v>
      </c>
      <c r="S139" s="285">
        <f ca="1">IFERROR(ROW(OFFSET(DataBase!R139,S138,,150))+MATCH(1,OFFSET(DataBase!R139,S138,,150),0)-1-ROW(),1000)</f>
        <v>1000</v>
      </c>
      <c r="U139" s="283">
        <f ca="1">OFFSET($H139,DataBase!X139,0)</f>
        <v>0</v>
      </c>
      <c r="V139" s="284">
        <f ca="1">OFFSET($I139,DataBase!X139,0)</f>
        <v>0</v>
      </c>
      <c r="W139" s="284">
        <f t="shared" si="58"/>
        <v>0</v>
      </c>
      <c r="X139" s="285">
        <f ca="1">IFERROR(ROW(OFFSET(DataBase!W139,X138,,150))+MATCH(1,OFFSET(DataBase!W139,X138,,150),0)-1-ROW(),1000)</f>
        <v>1000</v>
      </c>
      <c r="Z139" s="283">
        <f ca="1">OFFSET($L139,DataBase!AC139,0)</f>
        <v>0</v>
      </c>
      <c r="AA139" s="284">
        <f ca="1">OFFSET($M139,DataBase!AC139,0)</f>
        <v>0</v>
      </c>
      <c r="AB139" s="284">
        <f t="shared" si="59"/>
        <v>0</v>
      </c>
      <c r="AC139" s="285">
        <f ca="1">IFERROR(ROW(OFFSET(DataBase!AB139,AC138,,150))+MATCH(1,OFFSET(DataBase!AB139,AC138,,150),0)-1-ROW(),1000)</f>
        <v>1000</v>
      </c>
    </row>
    <row r="140" spans="2:29" x14ac:dyDescent="0.25">
      <c r="B140" s="71">
        <v>138</v>
      </c>
      <c r="D140" s="282">
        <f t="shared" si="48"/>
        <v>0</v>
      </c>
      <c r="E140" s="282">
        <f t="shared" si="49"/>
        <v>0</v>
      </c>
      <c r="F140" s="282">
        <f t="shared" si="50"/>
        <v>-1</v>
      </c>
      <c r="H140" s="282">
        <f t="shared" si="51"/>
        <v>0</v>
      </c>
      <c r="I140" s="282">
        <f t="shared" si="52"/>
        <v>0</v>
      </c>
      <c r="J140" s="282">
        <f t="shared" si="53"/>
        <v>-1</v>
      </c>
      <c r="L140" s="282">
        <f t="shared" si="54"/>
        <v>0</v>
      </c>
      <c r="M140" s="282">
        <f t="shared" si="55"/>
        <v>0</v>
      </c>
      <c r="N140" s="282">
        <f t="shared" si="56"/>
        <v>-1</v>
      </c>
      <c r="P140" s="283">
        <f ca="1">OFFSET($D140,DataBase!S140,0)</f>
        <v>0</v>
      </c>
      <c r="Q140" s="284">
        <f ca="1">OFFSET($E140,DataBase!S140,0)</f>
        <v>0</v>
      </c>
      <c r="R140" s="284">
        <f t="shared" si="57"/>
        <v>0</v>
      </c>
      <c r="S140" s="285">
        <f ca="1">IFERROR(ROW(OFFSET(DataBase!R140,S139,,150))+MATCH(1,OFFSET(DataBase!R140,S139,,150),0)-1-ROW(),1000)</f>
        <v>1000</v>
      </c>
      <c r="U140" s="283">
        <f ca="1">OFFSET($H140,DataBase!X140,0)</f>
        <v>0</v>
      </c>
      <c r="V140" s="284">
        <f ca="1">OFFSET($I140,DataBase!X140,0)</f>
        <v>0</v>
      </c>
      <c r="W140" s="284">
        <f t="shared" si="58"/>
        <v>0</v>
      </c>
      <c r="X140" s="285">
        <f ca="1">IFERROR(ROW(OFFSET(DataBase!W140,X139,,150))+MATCH(1,OFFSET(DataBase!W140,X139,,150),0)-1-ROW(),1000)</f>
        <v>1000</v>
      </c>
      <c r="Z140" s="283">
        <f ca="1">OFFSET($L140,DataBase!AC140,0)</f>
        <v>0</v>
      </c>
      <c r="AA140" s="284">
        <f ca="1">OFFSET($M140,DataBase!AC140,0)</f>
        <v>0</v>
      </c>
      <c r="AB140" s="284">
        <f t="shared" si="59"/>
        <v>0</v>
      </c>
      <c r="AC140" s="285">
        <f ca="1">IFERROR(ROW(OFFSET(DataBase!AB140,AC139,,150))+MATCH(1,OFFSET(DataBase!AB140,AC139,,150),0)-1-ROW(),1000)</f>
        <v>1000</v>
      </c>
    </row>
    <row r="141" spans="2:29" x14ac:dyDescent="0.25">
      <c r="B141" s="71">
        <v>139</v>
      </c>
      <c r="D141" s="282">
        <f t="shared" si="48"/>
        <v>0</v>
      </c>
      <c r="E141" s="282">
        <f t="shared" si="49"/>
        <v>0</v>
      </c>
      <c r="F141" s="282">
        <f t="shared" si="50"/>
        <v>-1</v>
      </c>
      <c r="H141" s="282">
        <f t="shared" si="51"/>
        <v>0</v>
      </c>
      <c r="I141" s="282">
        <f t="shared" si="52"/>
        <v>0</v>
      </c>
      <c r="J141" s="282">
        <f t="shared" si="53"/>
        <v>-1</v>
      </c>
      <c r="L141" s="282">
        <f t="shared" si="54"/>
        <v>0</v>
      </c>
      <c r="M141" s="282">
        <f t="shared" si="55"/>
        <v>0</v>
      </c>
      <c r="N141" s="282">
        <f t="shared" si="56"/>
        <v>-1</v>
      </c>
      <c r="P141" s="283">
        <f ca="1">OFFSET($D141,DataBase!S141,0)</f>
        <v>0</v>
      </c>
      <c r="Q141" s="284">
        <f ca="1">OFFSET($E141,DataBase!S141,0)</f>
        <v>0</v>
      </c>
      <c r="R141" s="284">
        <f t="shared" si="57"/>
        <v>0</v>
      </c>
      <c r="S141" s="285">
        <f ca="1">IFERROR(ROW(OFFSET(DataBase!R141,S140,,150))+MATCH(1,OFFSET(DataBase!R141,S140,,150),0)-1-ROW(),1000)</f>
        <v>1000</v>
      </c>
      <c r="U141" s="283">
        <f ca="1">OFFSET($H141,DataBase!X141,0)</f>
        <v>0</v>
      </c>
      <c r="V141" s="284">
        <f ca="1">OFFSET($I141,DataBase!X141,0)</f>
        <v>0</v>
      </c>
      <c r="W141" s="284">
        <f t="shared" si="58"/>
        <v>0</v>
      </c>
      <c r="X141" s="285">
        <f ca="1">IFERROR(ROW(OFFSET(DataBase!W141,X140,,150))+MATCH(1,OFFSET(DataBase!W141,X140,,150),0)-1-ROW(),1000)</f>
        <v>1000</v>
      </c>
      <c r="Z141" s="283">
        <f ca="1">OFFSET($L141,DataBase!AC141,0)</f>
        <v>0</v>
      </c>
      <c r="AA141" s="284">
        <f ca="1">OFFSET($M141,DataBase!AC141,0)</f>
        <v>0</v>
      </c>
      <c r="AB141" s="284">
        <f t="shared" si="59"/>
        <v>0</v>
      </c>
      <c r="AC141" s="285">
        <f ca="1">IFERROR(ROW(OFFSET(DataBase!AB141,AC140,,150))+MATCH(1,OFFSET(DataBase!AB141,AC140,,150),0)-1-ROW(),1000)</f>
        <v>1000</v>
      </c>
    </row>
    <row r="142" spans="2:29" x14ac:dyDescent="0.25">
      <c r="B142" s="71">
        <v>140</v>
      </c>
      <c r="D142" s="282">
        <f t="shared" si="48"/>
        <v>0</v>
      </c>
      <c r="E142" s="282">
        <f t="shared" si="49"/>
        <v>0</v>
      </c>
      <c r="F142" s="282">
        <f t="shared" si="50"/>
        <v>-1</v>
      </c>
      <c r="H142" s="282">
        <f t="shared" si="51"/>
        <v>0</v>
      </c>
      <c r="I142" s="282">
        <f t="shared" si="52"/>
        <v>0</v>
      </c>
      <c r="J142" s="282">
        <f t="shared" si="53"/>
        <v>-1</v>
      </c>
      <c r="L142" s="282">
        <f t="shared" si="54"/>
        <v>0</v>
      </c>
      <c r="M142" s="282">
        <f t="shared" si="55"/>
        <v>0</v>
      </c>
      <c r="N142" s="282">
        <f t="shared" si="56"/>
        <v>-1</v>
      </c>
      <c r="P142" s="283">
        <f ca="1">OFFSET($D142,DataBase!S142,0)</f>
        <v>0</v>
      </c>
      <c r="Q142" s="284">
        <f ca="1">OFFSET($E142,DataBase!S142,0)</f>
        <v>0</v>
      </c>
      <c r="R142" s="284">
        <f t="shared" si="57"/>
        <v>0</v>
      </c>
      <c r="S142" s="285">
        <f ca="1">IFERROR(ROW(OFFSET(DataBase!R142,S141,,150))+MATCH(1,OFFSET(DataBase!R142,S141,,150),0)-1-ROW(),1000)</f>
        <v>1000</v>
      </c>
      <c r="U142" s="283">
        <f ca="1">OFFSET($H142,DataBase!X142,0)</f>
        <v>0</v>
      </c>
      <c r="V142" s="284">
        <f ca="1">OFFSET($I142,DataBase!X142,0)</f>
        <v>0</v>
      </c>
      <c r="W142" s="284">
        <f t="shared" si="58"/>
        <v>0</v>
      </c>
      <c r="X142" s="285">
        <f ca="1">IFERROR(ROW(OFFSET(DataBase!W142,X141,,150))+MATCH(1,OFFSET(DataBase!W142,X141,,150),0)-1-ROW(),1000)</f>
        <v>1000</v>
      </c>
      <c r="Z142" s="283">
        <f ca="1">OFFSET($L142,DataBase!AC142,0)</f>
        <v>0</v>
      </c>
      <c r="AA142" s="284">
        <f ca="1">OFFSET($M142,DataBase!AC142,0)</f>
        <v>0</v>
      </c>
      <c r="AB142" s="284">
        <f t="shared" si="59"/>
        <v>0</v>
      </c>
      <c r="AC142" s="285">
        <f ca="1">IFERROR(ROW(OFFSET(DataBase!AB142,AC141,,150))+MATCH(1,OFFSET(DataBase!AB142,AC141,,150),0)-1-ROW(),1000)</f>
        <v>1000</v>
      </c>
    </row>
    <row r="143" spans="2:29" x14ac:dyDescent="0.25">
      <c r="B143" s="71">
        <v>141</v>
      </c>
      <c r="D143" s="282">
        <f t="shared" si="48"/>
        <v>0</v>
      </c>
      <c r="E143" s="282">
        <f t="shared" si="49"/>
        <v>0</v>
      </c>
      <c r="F143" s="282">
        <f t="shared" si="50"/>
        <v>-1</v>
      </c>
      <c r="H143" s="282">
        <f t="shared" si="51"/>
        <v>0</v>
      </c>
      <c r="I143" s="282">
        <f t="shared" si="52"/>
        <v>0</v>
      </c>
      <c r="J143" s="282">
        <f t="shared" si="53"/>
        <v>-1</v>
      </c>
      <c r="L143" s="282">
        <f t="shared" si="54"/>
        <v>0</v>
      </c>
      <c r="M143" s="282">
        <f t="shared" si="55"/>
        <v>0</v>
      </c>
      <c r="N143" s="282">
        <f t="shared" si="56"/>
        <v>-1</v>
      </c>
      <c r="P143" s="283">
        <f ca="1">OFFSET($D143,DataBase!S143,0)</f>
        <v>0</v>
      </c>
      <c r="Q143" s="284">
        <f ca="1">OFFSET($E143,DataBase!S143,0)</f>
        <v>0</v>
      </c>
      <c r="R143" s="284">
        <f t="shared" si="57"/>
        <v>0</v>
      </c>
      <c r="S143" s="285">
        <f ca="1">IFERROR(ROW(OFFSET(DataBase!R143,S142,,150))+MATCH(1,OFFSET(DataBase!R143,S142,,150),0)-1-ROW(),1000)</f>
        <v>1000</v>
      </c>
      <c r="U143" s="283">
        <f ca="1">OFFSET($H143,DataBase!X143,0)</f>
        <v>0</v>
      </c>
      <c r="V143" s="284">
        <f ca="1">OFFSET($I143,DataBase!X143,0)</f>
        <v>0</v>
      </c>
      <c r="W143" s="284">
        <f t="shared" si="58"/>
        <v>0</v>
      </c>
      <c r="X143" s="285">
        <f ca="1">IFERROR(ROW(OFFSET(DataBase!W143,X142,,150))+MATCH(1,OFFSET(DataBase!W143,X142,,150),0)-1-ROW(),1000)</f>
        <v>1000</v>
      </c>
      <c r="Z143" s="283">
        <f ca="1">OFFSET($L143,DataBase!AC143,0)</f>
        <v>0</v>
      </c>
      <c r="AA143" s="284">
        <f ca="1">OFFSET($M143,DataBase!AC143,0)</f>
        <v>0</v>
      </c>
      <c r="AB143" s="284">
        <f t="shared" si="59"/>
        <v>0</v>
      </c>
      <c r="AC143" s="285">
        <f ca="1">IFERROR(ROW(OFFSET(DataBase!AB143,AC142,,150))+MATCH(1,OFFSET(DataBase!AB143,AC142,,150),0)-1-ROW(),1000)</f>
        <v>1000</v>
      </c>
    </row>
    <row r="144" spans="2:29" x14ac:dyDescent="0.25">
      <c r="B144" s="71">
        <v>142</v>
      </c>
      <c r="D144" s="282">
        <f t="shared" si="48"/>
        <v>0</v>
      </c>
      <c r="E144" s="282">
        <f t="shared" si="49"/>
        <v>0</v>
      </c>
      <c r="F144" s="282">
        <f t="shared" si="50"/>
        <v>-1</v>
      </c>
      <c r="H144" s="282">
        <f t="shared" si="51"/>
        <v>0</v>
      </c>
      <c r="I144" s="282">
        <f t="shared" si="52"/>
        <v>0</v>
      </c>
      <c r="J144" s="282">
        <f t="shared" si="53"/>
        <v>-1</v>
      </c>
      <c r="L144" s="282">
        <f t="shared" si="54"/>
        <v>0</v>
      </c>
      <c r="M144" s="282">
        <f t="shared" si="55"/>
        <v>0</v>
      </c>
      <c r="N144" s="282">
        <f t="shared" si="56"/>
        <v>-1</v>
      </c>
      <c r="P144" s="283">
        <f ca="1">OFFSET($D144,DataBase!S144,0)</f>
        <v>0</v>
      </c>
      <c r="Q144" s="284">
        <f ca="1">OFFSET($E144,DataBase!S144,0)</f>
        <v>0</v>
      </c>
      <c r="R144" s="284">
        <f t="shared" si="57"/>
        <v>0</v>
      </c>
      <c r="S144" s="285">
        <f ca="1">IFERROR(ROW(OFFSET(DataBase!R144,S143,,150))+MATCH(1,OFFSET(DataBase!R144,S143,,150),0)-1-ROW(),1000)</f>
        <v>1000</v>
      </c>
      <c r="U144" s="283">
        <f ca="1">OFFSET($H144,DataBase!X144,0)</f>
        <v>0</v>
      </c>
      <c r="V144" s="284">
        <f ca="1">OFFSET($I144,DataBase!X144,0)</f>
        <v>0</v>
      </c>
      <c r="W144" s="284">
        <f t="shared" si="58"/>
        <v>0</v>
      </c>
      <c r="X144" s="285">
        <f ca="1">IFERROR(ROW(OFFSET(DataBase!W144,X143,,150))+MATCH(1,OFFSET(DataBase!W144,X143,,150),0)-1-ROW(),1000)</f>
        <v>1000</v>
      </c>
      <c r="Z144" s="283">
        <f ca="1">OFFSET($L144,DataBase!AC144,0)</f>
        <v>0</v>
      </c>
      <c r="AA144" s="284">
        <f ca="1">OFFSET($M144,DataBase!AC144,0)</f>
        <v>0</v>
      </c>
      <c r="AB144" s="284">
        <f t="shared" si="59"/>
        <v>0</v>
      </c>
      <c r="AC144" s="285">
        <f ca="1">IFERROR(ROW(OFFSET(DataBase!AB144,AC143,,150))+MATCH(1,OFFSET(DataBase!AB144,AC143,,150),0)-1-ROW(),1000)</f>
        <v>1000</v>
      </c>
    </row>
    <row r="145" spans="2:29" x14ac:dyDescent="0.25">
      <c r="B145" s="71">
        <v>143</v>
      </c>
      <c r="D145" s="282">
        <f t="shared" si="48"/>
        <v>0</v>
      </c>
      <c r="E145" s="282">
        <f t="shared" si="49"/>
        <v>0</v>
      </c>
      <c r="F145" s="282">
        <f t="shared" si="50"/>
        <v>-1</v>
      </c>
      <c r="H145" s="282">
        <f t="shared" si="51"/>
        <v>0</v>
      </c>
      <c r="I145" s="282">
        <f t="shared" si="52"/>
        <v>0</v>
      </c>
      <c r="J145" s="282">
        <f t="shared" si="53"/>
        <v>-1</v>
      </c>
      <c r="L145" s="282">
        <f t="shared" si="54"/>
        <v>0</v>
      </c>
      <c r="M145" s="282">
        <f t="shared" si="55"/>
        <v>0</v>
      </c>
      <c r="N145" s="282">
        <f t="shared" si="56"/>
        <v>-1</v>
      </c>
      <c r="P145" s="283">
        <f ca="1">OFFSET($D145,DataBase!S145,0)</f>
        <v>0</v>
      </c>
      <c r="Q145" s="284">
        <f ca="1">OFFSET($E145,DataBase!S145,0)</f>
        <v>0</v>
      </c>
      <c r="R145" s="284">
        <f t="shared" si="57"/>
        <v>0</v>
      </c>
      <c r="S145" s="285">
        <f ca="1">IFERROR(ROW(OFFSET(DataBase!R145,S144,,150))+MATCH(1,OFFSET(DataBase!R145,S144,,150),0)-1-ROW(),1000)</f>
        <v>1000</v>
      </c>
      <c r="U145" s="283">
        <f ca="1">OFFSET($H145,DataBase!X145,0)</f>
        <v>0</v>
      </c>
      <c r="V145" s="284">
        <f ca="1">OFFSET($I145,DataBase!X145,0)</f>
        <v>0</v>
      </c>
      <c r="W145" s="284">
        <f t="shared" si="58"/>
        <v>0</v>
      </c>
      <c r="X145" s="285">
        <f ca="1">IFERROR(ROW(OFFSET(DataBase!W145,X144,,150))+MATCH(1,OFFSET(DataBase!W145,X144,,150),0)-1-ROW(),1000)</f>
        <v>1000</v>
      </c>
      <c r="Z145" s="283">
        <f ca="1">OFFSET($L145,DataBase!AC145,0)</f>
        <v>0</v>
      </c>
      <c r="AA145" s="284">
        <f ca="1">OFFSET($M145,DataBase!AC145,0)</f>
        <v>0</v>
      </c>
      <c r="AB145" s="284">
        <f t="shared" si="59"/>
        <v>0</v>
      </c>
      <c r="AC145" s="285">
        <f ca="1">IFERROR(ROW(OFFSET(DataBase!AB145,AC144,,150))+MATCH(1,OFFSET(DataBase!AB145,AC144,,150),0)-1-ROW(),1000)</f>
        <v>1000</v>
      </c>
    </row>
    <row r="146" spans="2:29" x14ac:dyDescent="0.25">
      <c r="B146" s="71">
        <v>144</v>
      </c>
      <c r="D146" s="282">
        <f t="shared" si="48"/>
        <v>0</v>
      </c>
      <c r="E146" s="282">
        <f t="shared" si="49"/>
        <v>0</v>
      </c>
      <c r="F146" s="282">
        <f t="shared" si="50"/>
        <v>-1</v>
      </c>
      <c r="H146" s="282">
        <f t="shared" si="51"/>
        <v>0</v>
      </c>
      <c r="I146" s="282">
        <f t="shared" si="52"/>
        <v>0</v>
      </c>
      <c r="J146" s="282">
        <f t="shared" si="53"/>
        <v>-1</v>
      </c>
      <c r="L146" s="282">
        <f t="shared" si="54"/>
        <v>0</v>
      </c>
      <c r="M146" s="282">
        <f t="shared" si="55"/>
        <v>0</v>
      </c>
      <c r="N146" s="282">
        <f t="shared" si="56"/>
        <v>-1</v>
      </c>
      <c r="P146" s="283">
        <f ca="1">OFFSET($D146,DataBase!S146,0)</f>
        <v>0</v>
      </c>
      <c r="Q146" s="284">
        <f ca="1">OFFSET($E146,DataBase!S146,0)</f>
        <v>0</v>
      </c>
      <c r="R146" s="284">
        <f t="shared" si="57"/>
        <v>0</v>
      </c>
      <c r="S146" s="285">
        <f ca="1">IFERROR(ROW(OFFSET(DataBase!R146,S145,,150))+MATCH(1,OFFSET(DataBase!R146,S145,,150),0)-1-ROW(),1000)</f>
        <v>1000</v>
      </c>
      <c r="U146" s="283">
        <f ca="1">OFFSET($H146,DataBase!X146,0)</f>
        <v>0</v>
      </c>
      <c r="V146" s="284">
        <f ca="1">OFFSET($I146,DataBase!X146,0)</f>
        <v>0</v>
      </c>
      <c r="W146" s="284">
        <f t="shared" si="58"/>
        <v>0</v>
      </c>
      <c r="X146" s="285">
        <f ca="1">IFERROR(ROW(OFFSET(DataBase!W146,X145,,150))+MATCH(1,OFFSET(DataBase!W146,X145,,150),0)-1-ROW(),1000)</f>
        <v>1000</v>
      </c>
      <c r="Z146" s="283">
        <f ca="1">OFFSET($L146,DataBase!AC146,0)</f>
        <v>0</v>
      </c>
      <c r="AA146" s="284">
        <f ca="1">OFFSET($M146,DataBase!AC146,0)</f>
        <v>0</v>
      </c>
      <c r="AB146" s="284">
        <f t="shared" si="59"/>
        <v>0</v>
      </c>
      <c r="AC146" s="285">
        <f ca="1">IFERROR(ROW(OFFSET(DataBase!AB146,AC145,,150))+MATCH(1,OFFSET(DataBase!AB146,AC145,,150),0)-1-ROW(),1000)</f>
        <v>1000</v>
      </c>
    </row>
    <row r="147" spans="2:29" x14ac:dyDescent="0.25">
      <c r="B147" s="71">
        <v>145</v>
      </c>
      <c r="D147" s="282">
        <f t="shared" si="48"/>
        <v>0</v>
      </c>
      <c r="E147" s="282">
        <f t="shared" si="49"/>
        <v>0</v>
      </c>
      <c r="F147" s="282">
        <f t="shared" si="50"/>
        <v>-1</v>
      </c>
      <c r="H147" s="282">
        <f t="shared" si="51"/>
        <v>0</v>
      </c>
      <c r="I147" s="282">
        <f t="shared" si="52"/>
        <v>0</v>
      </c>
      <c r="J147" s="282">
        <f t="shared" si="53"/>
        <v>-1</v>
      </c>
      <c r="L147" s="282">
        <f t="shared" si="54"/>
        <v>0</v>
      </c>
      <c r="M147" s="282">
        <f t="shared" si="55"/>
        <v>0</v>
      </c>
      <c r="N147" s="282">
        <f t="shared" si="56"/>
        <v>-1</v>
      </c>
      <c r="P147" s="283">
        <f ca="1">OFFSET($D147,DataBase!S147,0)</f>
        <v>0</v>
      </c>
      <c r="Q147" s="284">
        <f ca="1">OFFSET($E147,DataBase!S147,0)</f>
        <v>0</v>
      </c>
      <c r="R147" s="284">
        <f t="shared" si="57"/>
        <v>0</v>
      </c>
      <c r="S147" s="285">
        <f ca="1">IFERROR(ROW(OFFSET(DataBase!R147,S146,,150))+MATCH(1,OFFSET(DataBase!R147,S146,,150),0)-1-ROW(),1000)</f>
        <v>1000</v>
      </c>
      <c r="U147" s="283">
        <f ca="1">OFFSET($H147,DataBase!X147,0)</f>
        <v>0</v>
      </c>
      <c r="V147" s="284">
        <f ca="1">OFFSET($I147,DataBase!X147,0)</f>
        <v>0</v>
      </c>
      <c r="W147" s="284">
        <f t="shared" si="58"/>
        <v>0</v>
      </c>
      <c r="X147" s="285">
        <f ca="1">IFERROR(ROW(OFFSET(DataBase!W147,X146,,150))+MATCH(1,OFFSET(DataBase!W147,X146,,150),0)-1-ROW(),1000)</f>
        <v>1000</v>
      </c>
      <c r="Z147" s="283">
        <f ca="1">OFFSET($L147,DataBase!AC147,0)</f>
        <v>0</v>
      </c>
      <c r="AA147" s="284">
        <f ca="1">OFFSET($M147,DataBase!AC147,0)</f>
        <v>0</v>
      </c>
      <c r="AB147" s="284">
        <f t="shared" si="59"/>
        <v>0</v>
      </c>
      <c r="AC147" s="285">
        <f ca="1">IFERROR(ROW(OFFSET(DataBase!AB147,AC146,,150))+MATCH(1,OFFSET(DataBase!AB147,AC146,,150),0)-1-ROW(),1000)</f>
        <v>1000</v>
      </c>
    </row>
    <row r="148" spans="2:29" x14ac:dyDescent="0.25">
      <c r="B148" s="71">
        <v>146</v>
      </c>
      <c r="D148" s="282">
        <f t="shared" si="48"/>
        <v>0</v>
      </c>
      <c r="E148" s="282">
        <f t="shared" si="49"/>
        <v>0</v>
      </c>
      <c r="F148" s="282">
        <f t="shared" si="50"/>
        <v>-1</v>
      </c>
      <c r="H148" s="282">
        <f t="shared" si="51"/>
        <v>0</v>
      </c>
      <c r="I148" s="282">
        <f t="shared" si="52"/>
        <v>0</v>
      </c>
      <c r="J148" s="282">
        <f t="shared" si="53"/>
        <v>-1</v>
      </c>
      <c r="L148" s="282">
        <f t="shared" si="54"/>
        <v>0</v>
      </c>
      <c r="M148" s="282">
        <f t="shared" si="55"/>
        <v>0</v>
      </c>
      <c r="N148" s="282">
        <f t="shared" si="56"/>
        <v>-1</v>
      </c>
      <c r="P148" s="283">
        <f ca="1">OFFSET($D148,DataBase!S148,0)</f>
        <v>0</v>
      </c>
      <c r="Q148" s="284">
        <f ca="1">OFFSET($E148,DataBase!S148,0)</f>
        <v>0</v>
      </c>
      <c r="R148" s="284">
        <f t="shared" si="57"/>
        <v>0</v>
      </c>
      <c r="S148" s="285">
        <f ca="1">IFERROR(ROW(OFFSET(DataBase!R148,S147,,150))+MATCH(1,OFFSET(DataBase!R148,S147,,150),0)-1-ROW(),1000)</f>
        <v>1000</v>
      </c>
      <c r="U148" s="283">
        <f ca="1">OFFSET($H148,DataBase!X148,0)</f>
        <v>0</v>
      </c>
      <c r="V148" s="284">
        <f ca="1">OFFSET($I148,DataBase!X148,0)</f>
        <v>0</v>
      </c>
      <c r="W148" s="284">
        <f t="shared" si="58"/>
        <v>0</v>
      </c>
      <c r="X148" s="285">
        <f ca="1">IFERROR(ROW(OFFSET(DataBase!W148,X147,,150))+MATCH(1,OFFSET(DataBase!W148,X147,,150),0)-1-ROW(),1000)</f>
        <v>1000</v>
      </c>
      <c r="Z148" s="283">
        <f ca="1">OFFSET($L148,DataBase!AC148,0)</f>
        <v>0</v>
      </c>
      <c r="AA148" s="284">
        <f ca="1">OFFSET($M148,DataBase!AC148,0)</f>
        <v>0</v>
      </c>
      <c r="AB148" s="284">
        <f t="shared" si="59"/>
        <v>0</v>
      </c>
      <c r="AC148" s="285">
        <f ca="1">IFERROR(ROW(OFFSET(DataBase!AB148,AC147,,150))+MATCH(1,OFFSET(DataBase!AB148,AC147,,150),0)-1-ROW(),1000)</f>
        <v>1000</v>
      </c>
    </row>
    <row r="149" spans="2:29" x14ac:dyDescent="0.25">
      <c r="B149" s="71">
        <v>147</v>
      </c>
      <c r="D149" s="282">
        <f t="shared" si="48"/>
        <v>0</v>
      </c>
      <c r="E149" s="282">
        <f t="shared" si="49"/>
        <v>0</v>
      </c>
      <c r="F149" s="282">
        <f t="shared" si="50"/>
        <v>-1</v>
      </c>
      <c r="H149" s="282">
        <f t="shared" si="51"/>
        <v>0</v>
      </c>
      <c r="I149" s="282">
        <f t="shared" si="52"/>
        <v>0</v>
      </c>
      <c r="J149" s="282">
        <f t="shared" si="53"/>
        <v>-1</v>
      </c>
      <c r="L149" s="282">
        <f t="shared" si="54"/>
        <v>0</v>
      </c>
      <c r="M149" s="282">
        <f t="shared" si="55"/>
        <v>0</v>
      </c>
      <c r="N149" s="282">
        <f t="shared" si="56"/>
        <v>-1</v>
      </c>
      <c r="P149" s="283">
        <f ca="1">OFFSET($D149,DataBase!S149,0)</f>
        <v>0</v>
      </c>
      <c r="Q149" s="284">
        <f ca="1">OFFSET($E149,DataBase!S149,0)</f>
        <v>0</v>
      </c>
      <c r="R149" s="284">
        <f t="shared" si="57"/>
        <v>0</v>
      </c>
      <c r="S149" s="285">
        <f ca="1">IFERROR(ROW(OFFSET(DataBase!R149,S148,,150))+MATCH(1,OFFSET(DataBase!R149,S148,,150),0)-1-ROW(),1000)</f>
        <v>1000</v>
      </c>
      <c r="U149" s="283">
        <f ca="1">OFFSET($H149,DataBase!X149,0)</f>
        <v>0</v>
      </c>
      <c r="V149" s="284">
        <f ca="1">OFFSET($I149,DataBase!X149,0)</f>
        <v>0</v>
      </c>
      <c r="W149" s="284">
        <f t="shared" si="58"/>
        <v>0</v>
      </c>
      <c r="X149" s="285">
        <f ca="1">IFERROR(ROW(OFFSET(DataBase!W149,X148,,150))+MATCH(1,OFFSET(DataBase!W149,X148,,150),0)-1-ROW(),1000)</f>
        <v>1000</v>
      </c>
      <c r="Z149" s="283">
        <f ca="1">OFFSET($L149,DataBase!AC149,0)</f>
        <v>0</v>
      </c>
      <c r="AA149" s="284">
        <f ca="1">OFFSET($M149,DataBase!AC149,0)</f>
        <v>0</v>
      </c>
      <c r="AB149" s="284">
        <f t="shared" si="59"/>
        <v>0</v>
      </c>
      <c r="AC149" s="285">
        <f ca="1">IFERROR(ROW(OFFSET(DataBase!AB149,AC148,,150))+MATCH(1,OFFSET(DataBase!AB149,AC148,,150),0)-1-ROW(),1000)</f>
        <v>1000</v>
      </c>
    </row>
    <row r="150" spans="2:29" x14ac:dyDescent="0.25">
      <c r="B150" s="71">
        <v>148</v>
      </c>
      <c r="D150" s="282">
        <f t="shared" si="48"/>
        <v>0</v>
      </c>
      <c r="E150" s="282">
        <f t="shared" si="49"/>
        <v>0</v>
      </c>
      <c r="F150" s="282">
        <f t="shared" si="50"/>
        <v>-1</v>
      </c>
      <c r="H150" s="282">
        <f t="shared" si="51"/>
        <v>0</v>
      </c>
      <c r="I150" s="282">
        <f t="shared" si="52"/>
        <v>0</v>
      </c>
      <c r="J150" s="282">
        <f t="shared" si="53"/>
        <v>-1</v>
      </c>
      <c r="L150" s="282">
        <f t="shared" si="54"/>
        <v>0</v>
      </c>
      <c r="M150" s="282">
        <f t="shared" si="55"/>
        <v>0</v>
      </c>
      <c r="N150" s="282">
        <f t="shared" si="56"/>
        <v>-1</v>
      </c>
      <c r="P150" s="283">
        <f ca="1">OFFSET($D150,DataBase!S150,0)</f>
        <v>0</v>
      </c>
      <c r="Q150" s="284">
        <f ca="1">OFFSET($E150,DataBase!S150,0)</f>
        <v>0</v>
      </c>
      <c r="R150" s="284">
        <f t="shared" si="57"/>
        <v>0</v>
      </c>
      <c r="S150" s="285">
        <f ca="1">IFERROR(ROW(OFFSET(DataBase!R150,S149,,150))+MATCH(1,OFFSET(DataBase!R150,S149,,150),0)-1-ROW(),1000)</f>
        <v>1000</v>
      </c>
      <c r="U150" s="283">
        <f ca="1">OFFSET($H150,DataBase!X150,0)</f>
        <v>0</v>
      </c>
      <c r="V150" s="284">
        <f ca="1">OFFSET($I150,DataBase!X150,0)</f>
        <v>0</v>
      </c>
      <c r="W150" s="284">
        <f t="shared" si="58"/>
        <v>0</v>
      </c>
      <c r="X150" s="285">
        <f ca="1">IFERROR(ROW(OFFSET(DataBase!W150,X149,,150))+MATCH(1,OFFSET(DataBase!W150,X149,,150),0)-1-ROW(),1000)</f>
        <v>1000</v>
      </c>
      <c r="Z150" s="283">
        <f ca="1">OFFSET($L150,DataBase!AC150,0)</f>
        <v>0</v>
      </c>
      <c r="AA150" s="284">
        <f ca="1">OFFSET($M150,DataBase!AC150,0)</f>
        <v>0</v>
      </c>
      <c r="AB150" s="284">
        <f t="shared" si="59"/>
        <v>0</v>
      </c>
      <c r="AC150" s="285">
        <f ca="1">IFERROR(ROW(OFFSET(DataBase!AB150,AC149,,150))+MATCH(1,OFFSET(DataBase!AB150,AC149,,150),0)-1-ROW(),1000)</f>
        <v>1000</v>
      </c>
    </row>
    <row r="151" spans="2:29" x14ac:dyDescent="0.25">
      <c r="B151" s="71">
        <v>149</v>
      </c>
      <c r="D151" s="282">
        <f t="shared" si="48"/>
        <v>0</v>
      </c>
      <c r="E151" s="282">
        <f t="shared" si="49"/>
        <v>0</v>
      </c>
      <c r="F151" s="282">
        <f t="shared" si="50"/>
        <v>-1</v>
      </c>
      <c r="H151" s="282">
        <f t="shared" si="51"/>
        <v>0</v>
      </c>
      <c r="I151" s="282">
        <f t="shared" si="52"/>
        <v>0</v>
      </c>
      <c r="J151" s="282">
        <f t="shared" si="53"/>
        <v>-1</v>
      </c>
      <c r="L151" s="282">
        <f t="shared" si="54"/>
        <v>0</v>
      </c>
      <c r="M151" s="282">
        <f t="shared" si="55"/>
        <v>0</v>
      </c>
      <c r="N151" s="282">
        <f t="shared" si="56"/>
        <v>-1</v>
      </c>
      <c r="P151" s="283">
        <f ca="1">OFFSET($D151,DataBase!S151,0)</f>
        <v>0</v>
      </c>
      <c r="Q151" s="284">
        <f ca="1">OFFSET($E151,DataBase!S151,0)</f>
        <v>0</v>
      </c>
      <c r="R151" s="284">
        <f t="shared" si="57"/>
        <v>0</v>
      </c>
      <c r="S151" s="285">
        <f ca="1">IFERROR(ROW(OFFSET(DataBase!R151,S150,,150))+MATCH(1,OFFSET(DataBase!R151,S150,,150),0)-1-ROW(),1000)</f>
        <v>1000</v>
      </c>
      <c r="U151" s="283">
        <f ca="1">OFFSET($H151,DataBase!X151,0)</f>
        <v>0</v>
      </c>
      <c r="V151" s="284">
        <f ca="1">OFFSET($I151,DataBase!X151,0)</f>
        <v>0</v>
      </c>
      <c r="W151" s="284">
        <f t="shared" si="58"/>
        <v>0</v>
      </c>
      <c r="X151" s="285">
        <f ca="1">IFERROR(ROW(OFFSET(DataBase!W151,X150,,150))+MATCH(1,OFFSET(DataBase!W151,X150,,150),0)-1-ROW(),1000)</f>
        <v>1000</v>
      </c>
      <c r="Z151" s="283">
        <f ca="1">OFFSET($L151,DataBase!AC151,0)</f>
        <v>0</v>
      </c>
      <c r="AA151" s="284">
        <f ca="1">OFFSET($M151,DataBase!AC151,0)</f>
        <v>0</v>
      </c>
      <c r="AB151" s="284">
        <f t="shared" si="59"/>
        <v>0</v>
      </c>
      <c r="AC151" s="285">
        <f ca="1">IFERROR(ROW(OFFSET(DataBase!AB151,AC150,,150))+MATCH(1,OFFSET(DataBase!AB151,AC150,,150),0)-1-ROW(),1000)</f>
        <v>1000</v>
      </c>
    </row>
    <row r="152" spans="2:29" x14ac:dyDescent="0.25">
      <c r="B152" s="71">
        <v>150</v>
      </c>
      <c r="D152" s="282">
        <f t="shared" si="48"/>
        <v>0</v>
      </c>
      <c r="E152" s="282">
        <f t="shared" si="49"/>
        <v>0</v>
      </c>
      <c r="F152" s="282">
        <f t="shared" si="50"/>
        <v>-1</v>
      </c>
      <c r="H152" s="282">
        <f t="shared" si="51"/>
        <v>0</v>
      </c>
      <c r="I152" s="282">
        <f t="shared" si="52"/>
        <v>0</v>
      </c>
      <c r="J152" s="282">
        <f t="shared" si="53"/>
        <v>-1</v>
      </c>
      <c r="L152" s="282">
        <f t="shared" si="54"/>
        <v>0</v>
      </c>
      <c r="M152" s="282">
        <f t="shared" si="55"/>
        <v>0</v>
      </c>
      <c r="N152" s="282">
        <f t="shared" si="56"/>
        <v>-1</v>
      </c>
      <c r="P152" s="283">
        <f ca="1">OFFSET($D152,DataBase!S152,0)</f>
        <v>0</v>
      </c>
      <c r="Q152" s="284">
        <f ca="1">OFFSET($E152,DataBase!S152,0)</f>
        <v>0</v>
      </c>
      <c r="R152" s="284">
        <f t="shared" si="57"/>
        <v>0</v>
      </c>
      <c r="S152" s="285">
        <f ca="1">IFERROR(ROW(OFFSET(DataBase!R152,S151,,150))+MATCH(1,OFFSET(DataBase!R152,S151,,150),0)-1-ROW(),1000)</f>
        <v>1000</v>
      </c>
      <c r="U152" s="283">
        <f ca="1">OFFSET($H152,DataBase!X152,0)</f>
        <v>0</v>
      </c>
      <c r="V152" s="284">
        <f ca="1">OFFSET($I152,DataBase!X152,0)</f>
        <v>0</v>
      </c>
      <c r="W152" s="284">
        <f t="shared" si="58"/>
        <v>0</v>
      </c>
      <c r="X152" s="285">
        <f ca="1">IFERROR(ROW(OFFSET(DataBase!W152,X151,,150))+MATCH(1,OFFSET(DataBase!W152,X151,,150),0)-1-ROW(),1000)</f>
        <v>1000</v>
      </c>
      <c r="Z152" s="283">
        <f ca="1">OFFSET($L152,DataBase!AC152,0)</f>
        <v>0</v>
      </c>
      <c r="AA152" s="284">
        <f ca="1">OFFSET($M152,DataBase!AC152,0)</f>
        <v>0</v>
      </c>
      <c r="AB152" s="284">
        <f t="shared" si="59"/>
        <v>0</v>
      </c>
      <c r="AC152" s="285">
        <f ca="1">IFERROR(ROW(OFFSET(DataBase!AB152,AC151,,150))+MATCH(1,OFFSET(DataBase!AB152,AC151,,150),0)-1-ROW(),1000)</f>
        <v>1000</v>
      </c>
    </row>
  </sheetData>
  <pageMargins left="0.7" right="0.7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DataBase1"/>
  <dimension ref="A1:X453"/>
  <sheetViews>
    <sheetView showGridLines="0" showRowColHeaders="0" workbookViewId="0">
      <pane ySplit="2" topLeftCell="A3" activePane="bottomLeft" state="frozen"/>
      <selection activeCell="L3" sqref="L3"/>
      <selection pane="bottomLeft" activeCell="A3" sqref="A3"/>
    </sheetView>
  </sheetViews>
  <sheetFormatPr defaultRowHeight="15" x14ac:dyDescent="0.25"/>
  <cols>
    <col min="1" max="1" width="1.7109375" customWidth="1"/>
    <col min="2" max="2" width="39.85546875" style="78" bestFit="1" customWidth="1"/>
    <col min="3" max="4" width="9.140625" style="85"/>
    <col min="5" max="6" width="1.7109375" customWidth="1"/>
    <col min="7" max="7" width="26.85546875" bestFit="1" customWidth="1"/>
    <col min="8" max="8" width="11.85546875" customWidth="1"/>
    <col min="9" max="9" width="10.7109375" customWidth="1"/>
    <col min="10" max="13" width="6.7109375" customWidth="1"/>
    <col min="14" max="14" width="8.5703125" bestFit="1" customWidth="1"/>
    <col min="15" max="15" width="43.42578125" bestFit="1" customWidth="1"/>
    <col min="16" max="16" width="1.7109375" customWidth="1"/>
    <col min="17" max="17" width="28.42578125" customWidth="1"/>
    <col min="18" max="18" width="11.7109375" customWidth="1"/>
    <col min="23" max="23" width="29.42578125" customWidth="1"/>
  </cols>
  <sheetData>
    <row r="1" spans="1:24" ht="15.75" thickBot="1" x14ac:dyDescent="0.3">
      <c r="B1" s="86" t="s">
        <v>91</v>
      </c>
      <c r="L1" s="202" t="s">
        <v>83</v>
      </c>
      <c r="M1" s="202" t="s">
        <v>83</v>
      </c>
      <c r="N1" s="202" t="s">
        <v>83</v>
      </c>
      <c r="O1" s="203" t="s">
        <v>102</v>
      </c>
    </row>
    <row r="2" spans="1:24" s="16" customFormat="1" ht="15.75" thickBot="1" x14ac:dyDescent="0.3">
      <c r="A2"/>
      <c r="B2" s="72" t="s">
        <v>6</v>
      </c>
      <c r="C2" s="72" t="s">
        <v>83</v>
      </c>
      <c r="D2" s="72" t="s">
        <v>84</v>
      </c>
      <c r="E2"/>
      <c r="G2" s="72" t="s">
        <v>6</v>
      </c>
      <c r="H2" s="72" t="s">
        <v>83</v>
      </c>
      <c r="I2" s="72" t="s">
        <v>84</v>
      </c>
      <c r="J2" s="87" t="s">
        <v>103</v>
      </c>
      <c r="K2" s="87" t="s">
        <v>8</v>
      </c>
      <c r="L2" s="87" t="s">
        <v>11</v>
      </c>
      <c r="M2" s="87" t="s">
        <v>12</v>
      </c>
      <c r="N2" s="87" t="s">
        <v>13</v>
      </c>
      <c r="O2" s="87" t="s">
        <v>14</v>
      </c>
      <c r="Q2" s="66" t="s">
        <v>6</v>
      </c>
      <c r="R2" s="66" t="s">
        <v>7</v>
      </c>
      <c r="S2" s="66" t="s">
        <v>9</v>
      </c>
      <c r="T2" s="66" t="s">
        <v>10</v>
      </c>
      <c r="U2" s="66" t="s">
        <v>84</v>
      </c>
      <c r="W2" s="16" t="s">
        <v>87</v>
      </c>
      <c r="X2" s="102">
        <f ca="1">COUNTIFS(PrnDB!$N$3:$N$453,TRUE)+4</f>
        <v>54</v>
      </c>
    </row>
    <row r="3" spans="1:24" x14ac:dyDescent="0.25">
      <c r="A3" s="16"/>
      <c r="B3" s="103" t="str">
        <f t="shared" ref="B3:B22" si="0">IF(AND(ROW()-2&gt;=ROW(CashFlow1H)-6,ROW()-2&lt;=ROW(CashFlow1)-6),INDEX(Input,ROW(CashFlow1H)+ROW()-7,2),0)</f>
        <v>Operating Proceeds</v>
      </c>
      <c r="C3" s="104">
        <f t="shared" ref="C3:C34" si="1">IF(D3=0,0,IF(AND(ROW()-2&gt;=ROW(CashFlow1H)-6,ROW()-2&lt;=ROW(CashFlow1)-6),INDEX(Input,ROW(CashFlow1H)+ROW()-7,15),0)*D3)</f>
        <v>0</v>
      </c>
      <c r="D3" s="104">
        <f t="shared" ref="D3:D34" si="2">IF(AND(ROW()-2&gt;=ROW(CashFlow1P)-7,ROW()-2&lt;ROW(CashFlow1N)-6),1,-1)*IFERROR(INDEX($U$3:$U$23,MATCH(B3,$Q$3:$Q$23,0),1),1)</f>
        <v>0</v>
      </c>
      <c r="E3" s="16"/>
      <c r="G3" s="109" t="str">
        <f ca="1">OFFSET(B3,PrnDB!$J3,0)</f>
        <v>Operating Proceeds</v>
      </c>
      <c r="H3" s="109">
        <f ca="1">OFFSET(C3,PrnDB!$J3,0)</f>
        <v>0</v>
      </c>
      <c r="I3" s="109">
        <f ca="1">OFFSET(D3,PrnDB!$J3,0)</f>
        <v>0</v>
      </c>
      <c r="J3" s="110">
        <f>IF(ROW(J1)&lt;=$Q$26,0,IF(ROW(J1)&lt;=($Q$26+$Q$27),150-$Q$26,300-$Q$26-$Q$27))</f>
        <v>0</v>
      </c>
      <c r="K3" s="111">
        <f ca="1">IF(PrnDB!$G3=0,0,IFERROR(INDEX($R$3:$R$23,MATCH(G3,$Q$3:$Q$23,0),1),3))</f>
        <v>2</v>
      </c>
      <c r="L3" s="111">
        <f t="shared" ref="L3:L66" ca="1" si="3">IFERROR(INDEX($S$3:$S$23,MATCH(G3,$Q$3:$Q$23,0),1),0)</f>
        <v>0</v>
      </c>
      <c r="M3" s="111">
        <f t="shared" ref="M3:M66" ca="1" si="4">IFERROR(INDEX($T$3:$T$23,MATCH(G3,$Q$3:$Q$23,0),1),0)</f>
        <v>0</v>
      </c>
      <c r="N3" s="111" t="b">
        <f t="shared" ref="N3:N66" ca="1" si="5">ROW(N1)&lt;=$Q$28</f>
        <v>1</v>
      </c>
      <c r="O3" s="111" t="str">
        <f ca="1">IF(PrnDB!$K3=0,"",IF(PrnDB!$K3&gt;1,"    ","")&amp;IF(PrnDB!$K3=3,"    ","")&amp;PrnDB!$G3)</f>
        <v xml:space="preserve">    Operating Proceeds</v>
      </c>
      <c r="Q3" s="67" t="s">
        <v>17</v>
      </c>
      <c r="R3" s="67">
        <v>1</v>
      </c>
      <c r="S3" s="67"/>
      <c r="T3" s="67"/>
      <c r="U3" s="67"/>
    </row>
    <row r="4" spans="1:24" x14ac:dyDescent="0.25">
      <c r="B4" s="103" t="str">
        <f t="shared" si="0"/>
        <v>Net Sales Revenue</v>
      </c>
      <c r="C4" s="104">
        <f t="shared" si="1"/>
        <v>24300</v>
      </c>
      <c r="D4" s="104">
        <f t="shared" si="2"/>
        <v>1</v>
      </c>
      <c r="G4" s="109" t="str">
        <f ca="1">OFFSET(B4,PrnDB!$J4,0)</f>
        <v>Net Sales Revenue</v>
      </c>
      <c r="H4" s="109">
        <f ca="1">OFFSET(C4,PrnDB!$J4,0)</f>
        <v>24300</v>
      </c>
      <c r="I4" s="109">
        <f ca="1">OFFSET(D4,PrnDB!$J4,0)</f>
        <v>1</v>
      </c>
      <c r="J4" s="110">
        <f t="shared" ref="J4:J67" si="6">IF(ROW(J2)&lt;=$Q$26,0,IF(ROW(J2)&lt;=($Q$26+$Q$27),150-$Q$26,300-$Q$26-$Q$27))</f>
        <v>0</v>
      </c>
      <c r="K4" s="111">
        <f ca="1">IF(PrnDB!$G4=0,0,IFERROR(INDEX($R$3:$R$23,MATCH(G4,$Q$3:$Q$23,0),1),3))</f>
        <v>3</v>
      </c>
      <c r="L4" s="111">
        <f t="shared" ca="1" si="3"/>
        <v>0</v>
      </c>
      <c r="M4" s="111">
        <f t="shared" ca="1" si="4"/>
        <v>0</v>
      </c>
      <c r="N4" s="111" t="b">
        <f t="shared" ca="1" si="5"/>
        <v>1</v>
      </c>
      <c r="O4" s="111" t="str">
        <f ca="1">IF(PrnDB!$K4=0,"",IF(PrnDB!$K4&gt;1,"    ","")&amp;IF(PrnDB!$K4=3,"    ","")&amp;PrnDB!$G4)</f>
        <v xml:space="preserve">        Net Sales Revenue</v>
      </c>
      <c r="Q4" s="67" t="s">
        <v>79</v>
      </c>
      <c r="R4" s="67">
        <v>2</v>
      </c>
      <c r="S4" s="67"/>
      <c r="T4" s="67"/>
      <c r="U4" s="67"/>
    </row>
    <row r="5" spans="1:24" x14ac:dyDescent="0.25">
      <c r="A5" s="16"/>
      <c r="B5" s="103" t="str">
        <f t="shared" si="0"/>
        <v>Other Operating Proceeds</v>
      </c>
      <c r="C5" s="104">
        <f t="shared" si="1"/>
        <v>1810</v>
      </c>
      <c r="D5" s="104">
        <f t="shared" si="2"/>
        <v>1</v>
      </c>
      <c r="G5" s="109" t="str">
        <f ca="1">OFFSET(B5,PrnDB!$J5,0)</f>
        <v>Other Operating Proceeds</v>
      </c>
      <c r="H5" s="109">
        <f ca="1">OFFSET(C5,PrnDB!$J5,0)</f>
        <v>1810</v>
      </c>
      <c r="I5" s="109">
        <f ca="1">OFFSET(D5,PrnDB!$J5,0)</f>
        <v>1</v>
      </c>
      <c r="J5" s="110">
        <f t="shared" si="6"/>
        <v>0</v>
      </c>
      <c r="K5" s="111">
        <f ca="1">IF(PrnDB!$G5=0,0,IFERROR(INDEX($R$3:$R$23,MATCH(G5,$Q$3:$Q$23,0),1),3))</f>
        <v>3</v>
      </c>
      <c r="L5" s="111">
        <f t="shared" ca="1" si="3"/>
        <v>0</v>
      </c>
      <c r="M5" s="111">
        <f t="shared" ca="1" si="4"/>
        <v>0</v>
      </c>
      <c r="N5" s="111" t="b">
        <f t="shared" ca="1" si="5"/>
        <v>1</v>
      </c>
      <c r="O5" s="111" t="str">
        <f ca="1">IF(PrnDB!$K5=0,"",IF(PrnDB!$K5&gt;1,"    ","")&amp;IF(PrnDB!$K5=3,"    ","")&amp;PrnDB!$G5)</f>
        <v xml:space="preserve">        Other Operating Proceeds</v>
      </c>
      <c r="Q5" s="67" t="s">
        <v>78</v>
      </c>
      <c r="R5" s="67">
        <v>2</v>
      </c>
      <c r="S5" s="67">
        <v>2</v>
      </c>
      <c r="T5" s="67">
        <v>1</v>
      </c>
      <c r="U5" s="67">
        <v>1</v>
      </c>
    </row>
    <row r="6" spans="1:24" x14ac:dyDescent="0.25">
      <c r="B6" s="103" t="str">
        <f t="shared" si="0"/>
        <v>Total Operating Proceeds:</v>
      </c>
      <c r="C6" s="104">
        <f t="shared" si="1"/>
        <v>26110</v>
      </c>
      <c r="D6" s="104">
        <f t="shared" si="2"/>
        <v>1</v>
      </c>
      <c r="G6" s="109" t="str">
        <f ca="1">OFFSET(B6,PrnDB!$J6,0)</f>
        <v>Total Operating Proceeds:</v>
      </c>
      <c r="H6" s="109">
        <f ca="1">OFFSET(C6,PrnDB!$J6,0)</f>
        <v>26110</v>
      </c>
      <c r="I6" s="109">
        <f ca="1">OFFSET(D6,PrnDB!$J6,0)</f>
        <v>1</v>
      </c>
      <c r="J6" s="110">
        <f t="shared" si="6"/>
        <v>0</v>
      </c>
      <c r="K6" s="111">
        <f ca="1">IF(PrnDB!$G6=0,0,IFERROR(INDEX($R$3:$R$23,MATCH(G6,$Q$3:$Q$23,0),1),3))</f>
        <v>2</v>
      </c>
      <c r="L6" s="111">
        <f t="shared" ca="1" si="3"/>
        <v>2</v>
      </c>
      <c r="M6" s="111">
        <f t="shared" ca="1" si="4"/>
        <v>1</v>
      </c>
      <c r="N6" s="111" t="b">
        <f t="shared" ca="1" si="5"/>
        <v>1</v>
      </c>
      <c r="O6" s="111" t="str">
        <f ca="1">IF(PrnDB!$K6=0,"",IF(PrnDB!$K6&gt;1,"    ","")&amp;IF(PrnDB!$K6=3,"    ","")&amp;PrnDB!$G6)</f>
        <v xml:space="preserve">    Total Operating Proceeds:</v>
      </c>
      <c r="Q6" s="67" t="s">
        <v>38</v>
      </c>
      <c r="R6" s="67">
        <v>2</v>
      </c>
      <c r="S6" s="67"/>
      <c r="T6" s="67"/>
      <c r="U6" s="67"/>
    </row>
    <row r="7" spans="1:24" x14ac:dyDescent="0.25">
      <c r="A7" s="16"/>
      <c r="B7" s="103">
        <f t="shared" si="0"/>
        <v>0</v>
      </c>
      <c r="C7" s="104">
        <f t="shared" si="1"/>
        <v>0</v>
      </c>
      <c r="D7" s="104">
        <f t="shared" si="2"/>
        <v>1</v>
      </c>
      <c r="G7" s="109">
        <f ca="1">OFFSET(B7,PrnDB!$J7,0)</f>
        <v>0</v>
      </c>
      <c r="H7" s="109">
        <f ca="1">OFFSET(C7,PrnDB!$J7,0)</f>
        <v>0</v>
      </c>
      <c r="I7" s="109">
        <f ca="1">OFFSET(D7,PrnDB!$J7,0)</f>
        <v>1</v>
      </c>
      <c r="J7" s="110">
        <f t="shared" si="6"/>
        <v>0</v>
      </c>
      <c r="K7" s="111">
        <f ca="1">IF(PrnDB!$G7=0,0,IFERROR(INDEX($R$3:$R$23,MATCH(G7,$Q$3:$Q$23,0),1),3))</f>
        <v>0</v>
      </c>
      <c r="L7" s="111">
        <f t="shared" ca="1" si="3"/>
        <v>0</v>
      </c>
      <c r="M7" s="111">
        <f t="shared" ca="1" si="4"/>
        <v>0</v>
      </c>
      <c r="N7" s="111" t="b">
        <f t="shared" ca="1" si="5"/>
        <v>1</v>
      </c>
      <c r="O7" s="111" t="str">
        <f ca="1">IF(PrnDB!$K7=0,"",IF(PrnDB!$K7&gt;1,"    ","")&amp;IF(PrnDB!$K7=3,"    ","")&amp;PrnDB!$G7)</f>
        <v/>
      </c>
      <c r="Q7" s="67" t="s">
        <v>37</v>
      </c>
      <c r="R7" s="67">
        <v>2</v>
      </c>
      <c r="S7" s="67">
        <v>2</v>
      </c>
      <c r="T7" s="67"/>
      <c r="U7" s="67">
        <v>1</v>
      </c>
    </row>
    <row r="8" spans="1:24" x14ac:dyDescent="0.25">
      <c r="B8" s="103" t="str">
        <f t="shared" si="0"/>
        <v>Operating Payments</v>
      </c>
      <c r="C8" s="104">
        <f t="shared" si="1"/>
        <v>0</v>
      </c>
      <c r="D8" s="104">
        <f t="shared" si="2"/>
        <v>0</v>
      </c>
      <c r="G8" s="109" t="str">
        <f ca="1">OFFSET(B8,PrnDB!$J8,0)</f>
        <v>Operating Payments</v>
      </c>
      <c r="H8" s="109">
        <f ca="1">OFFSET(C8,PrnDB!$J8,0)</f>
        <v>0</v>
      </c>
      <c r="I8" s="109">
        <f ca="1">OFFSET(D8,PrnDB!$J8,0)</f>
        <v>0</v>
      </c>
      <c r="J8" s="110">
        <f t="shared" si="6"/>
        <v>0</v>
      </c>
      <c r="K8" s="111">
        <f ca="1">IF(PrnDB!$G8=0,0,IFERROR(INDEX($R$3:$R$23,MATCH(G8,$Q$3:$Q$23,0),1),3))</f>
        <v>2</v>
      </c>
      <c r="L8" s="111">
        <f t="shared" ca="1" si="3"/>
        <v>0</v>
      </c>
      <c r="M8" s="111">
        <f t="shared" ca="1" si="4"/>
        <v>0</v>
      </c>
      <c r="N8" s="111" t="b">
        <f t="shared" ca="1" si="5"/>
        <v>1</v>
      </c>
      <c r="O8" s="111" t="str">
        <f ca="1">IF(PrnDB!$K8=0,"",IF(PrnDB!$K8&gt;1,"    ","")&amp;IF(PrnDB!$K8=3,"    ","")&amp;PrnDB!$G8)</f>
        <v xml:space="preserve">    Operating Payments</v>
      </c>
      <c r="Q8" s="67" t="s">
        <v>36</v>
      </c>
      <c r="R8" s="67">
        <v>1</v>
      </c>
      <c r="S8" s="67">
        <v>1</v>
      </c>
      <c r="T8" s="67">
        <v>1</v>
      </c>
      <c r="U8" s="67">
        <v>-1</v>
      </c>
    </row>
    <row r="9" spans="1:24" x14ac:dyDescent="0.25">
      <c r="A9" s="16"/>
      <c r="B9" s="103" t="str">
        <f t="shared" si="0"/>
        <v>Payments to Suppliers</v>
      </c>
      <c r="C9" s="104">
        <f t="shared" si="1"/>
        <v>-14950</v>
      </c>
      <c r="D9" s="104">
        <f t="shared" si="2"/>
        <v>-1</v>
      </c>
      <c r="G9" s="109" t="str">
        <f ca="1">OFFSET(B9,PrnDB!$J9,0)</f>
        <v>Payments to Suppliers</v>
      </c>
      <c r="H9" s="109">
        <f ca="1">OFFSET(C9,PrnDB!$J9,0)</f>
        <v>-14950</v>
      </c>
      <c r="I9" s="109">
        <f ca="1">OFFSET(D9,PrnDB!$J9,0)</f>
        <v>-1</v>
      </c>
      <c r="J9" s="110">
        <f t="shared" si="6"/>
        <v>0</v>
      </c>
      <c r="K9" s="111">
        <f ca="1">IF(PrnDB!$G9=0,0,IFERROR(INDEX($R$3:$R$23,MATCH(G9,$Q$3:$Q$23,0),1),3))</f>
        <v>3</v>
      </c>
      <c r="L9" s="111">
        <f t="shared" ca="1" si="3"/>
        <v>0</v>
      </c>
      <c r="M9" s="111">
        <f t="shared" ca="1" si="4"/>
        <v>0</v>
      </c>
      <c r="N9" s="111" t="b">
        <f t="shared" ca="1" si="5"/>
        <v>1</v>
      </c>
      <c r="O9" s="111" t="str">
        <f ca="1">IF(PrnDB!$K9=0,"",IF(PrnDB!$K9&gt;1,"    ","")&amp;IF(PrnDB!$K9=3,"    ","")&amp;PrnDB!$G9)</f>
        <v xml:space="preserve">        Payments to Suppliers</v>
      </c>
      <c r="Q9" s="67" t="s">
        <v>35</v>
      </c>
      <c r="R9" s="67">
        <v>1</v>
      </c>
      <c r="S9" s="67"/>
      <c r="T9" s="67"/>
      <c r="U9" s="67"/>
    </row>
    <row r="10" spans="1:24" x14ac:dyDescent="0.25">
      <c r="B10" s="103" t="str">
        <f t="shared" si="0"/>
        <v>Wages and Salaries</v>
      </c>
      <c r="C10" s="104">
        <f t="shared" si="1"/>
        <v>-1485</v>
      </c>
      <c r="D10" s="104">
        <f t="shared" si="2"/>
        <v>-1</v>
      </c>
      <c r="G10" s="109" t="str">
        <f ca="1">OFFSET(B10,PrnDB!$J10,0)</f>
        <v>Wages and Salaries</v>
      </c>
      <c r="H10" s="109">
        <f ca="1">OFFSET(C10,PrnDB!$J10,0)</f>
        <v>-1485</v>
      </c>
      <c r="I10" s="109">
        <f ca="1">OFFSET(D10,PrnDB!$J10,0)</f>
        <v>-1</v>
      </c>
      <c r="J10" s="110">
        <f t="shared" si="6"/>
        <v>0</v>
      </c>
      <c r="K10" s="111">
        <f ca="1">IF(PrnDB!$G10=0,0,IFERROR(INDEX($R$3:$R$23,MATCH(G10,$Q$3:$Q$23,0),1),3))</f>
        <v>3</v>
      </c>
      <c r="L10" s="111">
        <f t="shared" ca="1" si="3"/>
        <v>0</v>
      </c>
      <c r="M10" s="111">
        <f t="shared" ca="1" si="4"/>
        <v>0</v>
      </c>
      <c r="N10" s="111" t="b">
        <f t="shared" ca="1" si="5"/>
        <v>1</v>
      </c>
      <c r="O10" s="111" t="str">
        <f ca="1">IF(PrnDB!$K10=0,"",IF(PrnDB!$K10&gt;1,"    ","")&amp;IF(PrnDB!$K10=3,"    ","")&amp;PrnDB!$G10)</f>
        <v xml:space="preserve">        Wages and Salaries</v>
      </c>
      <c r="Q10" s="67" t="s">
        <v>39</v>
      </c>
      <c r="R10" s="67">
        <v>2</v>
      </c>
      <c r="S10" s="67"/>
      <c r="T10" s="67"/>
      <c r="U10" s="67"/>
    </row>
    <row r="11" spans="1:24" x14ac:dyDescent="0.25">
      <c r="A11" s="16"/>
      <c r="B11" s="103" t="str">
        <f t="shared" si="0"/>
        <v>Marketing Expenses</v>
      </c>
      <c r="C11" s="104">
        <f t="shared" si="1"/>
        <v>-2215</v>
      </c>
      <c r="D11" s="104">
        <f t="shared" si="2"/>
        <v>-1</v>
      </c>
      <c r="G11" s="109" t="str">
        <f ca="1">OFFSET(B11,PrnDB!$J11,0)</f>
        <v>Marketing Expenses</v>
      </c>
      <c r="H11" s="109">
        <f ca="1">OFFSET(C11,PrnDB!$J11,0)</f>
        <v>-2215</v>
      </c>
      <c r="I11" s="109">
        <f ca="1">OFFSET(D11,PrnDB!$J11,0)</f>
        <v>-1</v>
      </c>
      <c r="J11" s="110">
        <f t="shared" si="6"/>
        <v>0</v>
      </c>
      <c r="K11" s="111">
        <f ca="1">IF(PrnDB!$G11=0,0,IFERROR(INDEX($R$3:$R$23,MATCH(G11,$Q$3:$Q$23,0),1),3))</f>
        <v>3</v>
      </c>
      <c r="L11" s="111">
        <f t="shared" ca="1" si="3"/>
        <v>0</v>
      </c>
      <c r="M11" s="111">
        <f t="shared" ca="1" si="4"/>
        <v>0</v>
      </c>
      <c r="N11" s="111" t="b">
        <f t="shared" ca="1" si="5"/>
        <v>1</v>
      </c>
      <c r="O11" s="111" t="str">
        <f ca="1">IF(PrnDB!$K11=0,"",IF(PrnDB!$K11&gt;1,"    ","")&amp;IF(PrnDB!$K11=3,"    ","")&amp;PrnDB!$G11)</f>
        <v xml:space="preserve">        Marketing Expenses</v>
      </c>
      <c r="Q11" s="67" t="s">
        <v>81</v>
      </c>
      <c r="R11" s="67">
        <v>2</v>
      </c>
      <c r="S11" s="67">
        <v>2</v>
      </c>
      <c r="T11" s="67">
        <v>1</v>
      </c>
      <c r="U11" s="67">
        <v>1</v>
      </c>
    </row>
    <row r="12" spans="1:24" x14ac:dyDescent="0.25">
      <c r="B12" s="103" t="str">
        <f t="shared" si="0"/>
        <v>General and Administrative Expenses</v>
      </c>
      <c r="C12" s="104">
        <f t="shared" si="1"/>
        <v>-3365</v>
      </c>
      <c r="D12" s="104">
        <f t="shared" si="2"/>
        <v>-1</v>
      </c>
      <c r="G12" s="109" t="str">
        <f ca="1">OFFSET(B12,PrnDB!$J12,0)</f>
        <v>General and Administrative Expenses</v>
      </c>
      <c r="H12" s="109">
        <f ca="1">OFFSET(C12,PrnDB!$J12,0)</f>
        <v>-3365</v>
      </c>
      <c r="I12" s="109">
        <f ca="1">OFFSET(D12,PrnDB!$J12,0)</f>
        <v>-1</v>
      </c>
      <c r="J12" s="110">
        <f t="shared" si="6"/>
        <v>0</v>
      </c>
      <c r="K12" s="111">
        <f ca="1">IF(PrnDB!$G12=0,0,IFERROR(INDEX($R$3:$R$23,MATCH(G12,$Q$3:$Q$23,0),1),3))</f>
        <v>3</v>
      </c>
      <c r="L12" s="111">
        <f t="shared" ca="1" si="3"/>
        <v>0</v>
      </c>
      <c r="M12" s="111">
        <f t="shared" ca="1" si="4"/>
        <v>0</v>
      </c>
      <c r="N12" s="111" t="b">
        <f t="shared" ca="1" si="5"/>
        <v>1</v>
      </c>
      <c r="O12" s="111" t="str">
        <f ca="1">IF(PrnDB!$K12=0,"",IF(PrnDB!$K12&gt;1,"    ","")&amp;IF(PrnDB!$K12=3,"    ","")&amp;PrnDB!$G12)</f>
        <v xml:space="preserve">        General and Administrative Expenses</v>
      </c>
      <c r="Q12" s="67" t="s">
        <v>40</v>
      </c>
      <c r="R12" s="67">
        <v>2</v>
      </c>
      <c r="S12" s="67"/>
      <c r="T12" s="67"/>
      <c r="U12" s="67"/>
    </row>
    <row r="13" spans="1:24" x14ac:dyDescent="0.25">
      <c r="A13" s="16"/>
      <c r="B13" s="103" t="str">
        <f t="shared" si="0"/>
        <v>Income Taxes</v>
      </c>
      <c r="C13" s="104">
        <f t="shared" si="1"/>
        <v>-750</v>
      </c>
      <c r="D13" s="104">
        <f t="shared" si="2"/>
        <v>-1</v>
      </c>
      <c r="G13" s="109" t="str">
        <f ca="1">OFFSET(B13,PrnDB!$J13,0)</f>
        <v>Income Taxes</v>
      </c>
      <c r="H13" s="109">
        <f ca="1">OFFSET(C13,PrnDB!$J13,0)</f>
        <v>-750</v>
      </c>
      <c r="I13" s="109">
        <f ca="1">OFFSET(D13,PrnDB!$J13,0)</f>
        <v>-1</v>
      </c>
      <c r="J13" s="110">
        <f t="shared" si="6"/>
        <v>0</v>
      </c>
      <c r="K13" s="111">
        <f ca="1">IF(PrnDB!$G13=0,0,IFERROR(INDEX($R$3:$R$23,MATCH(G13,$Q$3:$Q$23,0),1),3))</f>
        <v>3</v>
      </c>
      <c r="L13" s="111">
        <f t="shared" ca="1" si="3"/>
        <v>0</v>
      </c>
      <c r="M13" s="111">
        <f t="shared" ca="1" si="4"/>
        <v>0</v>
      </c>
      <c r="N13" s="111" t="b">
        <f t="shared" ca="1" si="5"/>
        <v>1</v>
      </c>
      <c r="O13" s="111" t="str">
        <f ca="1">IF(PrnDB!$K13=0,"",IF(PrnDB!$K13&gt;1,"    ","")&amp;IF(PrnDB!$K13=3,"    ","")&amp;PrnDB!$G13)</f>
        <v xml:space="preserve">        Income Taxes</v>
      </c>
      <c r="Q13" s="67" t="s">
        <v>75</v>
      </c>
      <c r="R13" s="67">
        <v>2</v>
      </c>
      <c r="S13" s="67">
        <v>2</v>
      </c>
      <c r="T13" s="67"/>
      <c r="U13" s="67">
        <v>1</v>
      </c>
    </row>
    <row r="14" spans="1:24" x14ac:dyDescent="0.25">
      <c r="B14" s="103" t="str">
        <f t="shared" si="0"/>
        <v>Total Operating Payments:</v>
      </c>
      <c r="C14" s="104">
        <f t="shared" si="1"/>
        <v>-22765</v>
      </c>
      <c r="D14" s="104">
        <f t="shared" si="2"/>
        <v>-1</v>
      </c>
      <c r="G14" s="109" t="str">
        <f ca="1">OFFSET(B14,PrnDB!$J14,0)</f>
        <v>Total Operating Payments:</v>
      </c>
      <c r="H14" s="109">
        <f ca="1">OFFSET(C14,PrnDB!$J14,0)</f>
        <v>-22765</v>
      </c>
      <c r="I14" s="109">
        <f ca="1">OFFSET(D14,PrnDB!$J14,0)</f>
        <v>-1</v>
      </c>
      <c r="J14" s="110">
        <f t="shared" si="6"/>
        <v>0</v>
      </c>
      <c r="K14" s="111">
        <f ca="1">IF(PrnDB!$G14=0,0,IFERROR(INDEX($R$3:$R$23,MATCH(G14,$Q$3:$Q$23,0),1),3))</f>
        <v>2</v>
      </c>
      <c r="L14" s="111">
        <f t="shared" ca="1" si="3"/>
        <v>2</v>
      </c>
      <c r="M14" s="111">
        <f t="shared" ca="1" si="4"/>
        <v>0</v>
      </c>
      <c r="N14" s="111" t="b">
        <f t="shared" ca="1" si="5"/>
        <v>1</v>
      </c>
      <c r="O14" s="111" t="str">
        <f ca="1">IF(PrnDB!$K14=0,"",IF(PrnDB!$K14&gt;1,"    ","")&amp;IF(PrnDB!$K14=3,"    ","")&amp;PrnDB!$G14)</f>
        <v xml:space="preserve">    Total Operating Payments:</v>
      </c>
      <c r="Q14" s="67" t="s">
        <v>51</v>
      </c>
      <c r="R14" s="67">
        <v>1</v>
      </c>
      <c r="S14" s="67">
        <v>1</v>
      </c>
      <c r="T14" s="67">
        <v>1</v>
      </c>
      <c r="U14" s="67">
        <v>-1</v>
      </c>
    </row>
    <row r="15" spans="1:24" x14ac:dyDescent="0.25">
      <c r="A15" s="16"/>
      <c r="B15" s="103" t="str">
        <f t="shared" si="0"/>
        <v>Net Cash From Operations:</v>
      </c>
      <c r="C15" s="104">
        <f t="shared" si="1"/>
        <v>3345</v>
      </c>
      <c r="D15" s="104">
        <f t="shared" si="2"/>
        <v>1</v>
      </c>
      <c r="G15" s="109" t="str">
        <f ca="1">OFFSET(B15,PrnDB!$J15,0)</f>
        <v>Net Cash From Operations:</v>
      </c>
      <c r="H15" s="109">
        <f ca="1">OFFSET(C15,PrnDB!$J15,0)</f>
        <v>3345</v>
      </c>
      <c r="I15" s="109">
        <f ca="1">OFFSET(D15,PrnDB!$J15,0)</f>
        <v>1</v>
      </c>
      <c r="J15" s="110">
        <f t="shared" si="6"/>
        <v>0</v>
      </c>
      <c r="K15" s="111">
        <f ca="1">IF(PrnDB!$G15=0,0,IFERROR(INDEX($R$3:$R$23,MATCH(G15,$Q$3:$Q$23,0),1),3))</f>
        <v>1</v>
      </c>
      <c r="L15" s="111">
        <f t="shared" ca="1" si="3"/>
        <v>1</v>
      </c>
      <c r="M15" s="111">
        <f t="shared" ca="1" si="4"/>
        <v>1</v>
      </c>
      <c r="N15" s="111" t="b">
        <f t="shared" ca="1" si="5"/>
        <v>1</v>
      </c>
      <c r="O15" s="111" t="str">
        <f ca="1">IF(PrnDB!$K15=0,"",IF(PrnDB!$K15&gt;1,"    ","")&amp;IF(PrnDB!$K15=3,"    ","")&amp;PrnDB!$G15)</f>
        <v>Net Cash From Operations:</v>
      </c>
      <c r="Q15" s="67" t="s">
        <v>69</v>
      </c>
      <c r="R15" s="67">
        <v>1</v>
      </c>
      <c r="S15" s="67"/>
      <c r="T15" s="67"/>
      <c r="U15" s="67"/>
    </row>
    <row r="16" spans="1:24" x14ac:dyDescent="0.25">
      <c r="B16" s="103">
        <f t="shared" si="0"/>
        <v>0</v>
      </c>
      <c r="C16" s="104">
        <f t="shared" si="1"/>
        <v>0</v>
      </c>
      <c r="D16" s="104">
        <f t="shared" si="2"/>
        <v>-1</v>
      </c>
      <c r="G16" s="109">
        <f ca="1">OFFSET(B16,PrnDB!$J16,0)</f>
        <v>0</v>
      </c>
      <c r="H16" s="109">
        <f ca="1">OFFSET(C16,PrnDB!$J16,0)</f>
        <v>0</v>
      </c>
      <c r="I16" s="109">
        <f ca="1">OFFSET(D16,PrnDB!$J16,0)</f>
        <v>-1</v>
      </c>
      <c r="J16" s="110">
        <f t="shared" si="6"/>
        <v>0</v>
      </c>
      <c r="K16" s="111">
        <f ca="1">IF(PrnDB!$G16=0,0,IFERROR(INDEX($R$3:$R$23,MATCH(G16,$Q$3:$Q$23,0),1),3))</f>
        <v>0</v>
      </c>
      <c r="L16" s="111">
        <f t="shared" ca="1" si="3"/>
        <v>0</v>
      </c>
      <c r="M16" s="111">
        <f t="shared" ca="1" si="4"/>
        <v>0</v>
      </c>
      <c r="N16" s="111" t="b">
        <f t="shared" ca="1" si="5"/>
        <v>1</v>
      </c>
      <c r="O16" s="111" t="str">
        <f ca="1">IF(PrnDB!$K16=0,"",IF(PrnDB!$K16&gt;1,"    ","")&amp;IF(PrnDB!$K16=3,"    ","")&amp;PrnDB!$G16)</f>
        <v/>
      </c>
      <c r="Q16" s="67" t="s">
        <v>52</v>
      </c>
      <c r="R16" s="67">
        <v>2</v>
      </c>
      <c r="S16" s="67"/>
      <c r="T16" s="67"/>
      <c r="U16" s="67"/>
    </row>
    <row r="17" spans="1:21" x14ac:dyDescent="0.25">
      <c r="A17" s="16"/>
      <c r="B17" s="103">
        <f t="shared" si="0"/>
        <v>0</v>
      </c>
      <c r="C17" s="104">
        <f t="shared" si="1"/>
        <v>0</v>
      </c>
      <c r="D17" s="104">
        <f t="shared" si="2"/>
        <v>-1</v>
      </c>
      <c r="G17" s="109" t="str">
        <f ca="1">OFFSET(B17,PrnDB!$J17,0)</f>
        <v>Proceeds From Investing Activities</v>
      </c>
      <c r="H17" s="109">
        <f ca="1">OFFSET(C17,PrnDB!$J17,0)</f>
        <v>0</v>
      </c>
      <c r="I17" s="109">
        <f ca="1">OFFSET(D17,PrnDB!$J17,0)</f>
        <v>0</v>
      </c>
      <c r="J17" s="110">
        <f t="shared" si="6"/>
        <v>136</v>
      </c>
      <c r="K17" s="111">
        <f ca="1">IF(PrnDB!$G17=0,0,IFERROR(INDEX($R$3:$R$23,MATCH(G17,$Q$3:$Q$23,0),1),3))</f>
        <v>2</v>
      </c>
      <c r="L17" s="111">
        <f t="shared" ca="1" si="3"/>
        <v>0</v>
      </c>
      <c r="M17" s="111">
        <f t="shared" ca="1" si="4"/>
        <v>0</v>
      </c>
      <c r="N17" s="111" t="b">
        <f t="shared" ca="1" si="5"/>
        <v>1</v>
      </c>
      <c r="O17" s="111" t="str">
        <f ca="1">IF(PrnDB!$K17=0,"",IF(PrnDB!$K17&gt;1,"    ","")&amp;IF(PrnDB!$K17=3,"    ","")&amp;PrnDB!$G17)</f>
        <v xml:space="preserve">    Proceeds From Investing Activities</v>
      </c>
      <c r="Q17" s="67" t="s">
        <v>76</v>
      </c>
      <c r="R17" s="67">
        <v>2</v>
      </c>
      <c r="S17" s="67">
        <v>2</v>
      </c>
      <c r="T17" s="67">
        <v>1</v>
      </c>
      <c r="U17" s="67">
        <v>1</v>
      </c>
    </row>
    <row r="18" spans="1:21" x14ac:dyDescent="0.25">
      <c r="B18" s="103">
        <f t="shared" si="0"/>
        <v>0</v>
      </c>
      <c r="C18" s="104">
        <f t="shared" si="1"/>
        <v>0</v>
      </c>
      <c r="D18" s="104">
        <f t="shared" si="2"/>
        <v>-1</v>
      </c>
      <c r="G18" s="109" t="str">
        <f ca="1">OFFSET(B18,PrnDB!$J18,0)</f>
        <v>Sale of Property, Plant and Equipment</v>
      </c>
      <c r="H18" s="109">
        <f ca="1">OFFSET(C18,PrnDB!$J18,0)</f>
        <v>1800</v>
      </c>
      <c r="I18" s="109">
        <f ca="1">OFFSET(D18,PrnDB!$J18,0)</f>
        <v>1</v>
      </c>
      <c r="J18" s="110">
        <f t="shared" si="6"/>
        <v>136</v>
      </c>
      <c r="K18" s="111">
        <f ca="1">IF(PrnDB!$G18=0,0,IFERROR(INDEX($R$3:$R$23,MATCH(G18,$Q$3:$Q$23,0),1),3))</f>
        <v>3</v>
      </c>
      <c r="L18" s="111">
        <f t="shared" ca="1" si="3"/>
        <v>0</v>
      </c>
      <c r="M18" s="111">
        <f t="shared" ca="1" si="4"/>
        <v>0</v>
      </c>
      <c r="N18" s="111" t="b">
        <f t="shared" ca="1" si="5"/>
        <v>1</v>
      </c>
      <c r="O18" s="111" t="str">
        <f ca="1">IF(PrnDB!$K18=0,"",IF(PrnDB!$K18&gt;1,"    ","")&amp;IF(PrnDB!$K18=3,"    ","")&amp;PrnDB!$G18)</f>
        <v xml:space="preserve">        Sale of Property, Plant and Equipment</v>
      </c>
      <c r="Q18" s="67" t="s">
        <v>53</v>
      </c>
      <c r="R18" s="67">
        <v>2</v>
      </c>
      <c r="S18" s="67"/>
      <c r="T18" s="67"/>
      <c r="U18" s="67"/>
    </row>
    <row r="19" spans="1:21" x14ac:dyDescent="0.25">
      <c r="A19" s="16"/>
      <c r="B19" s="103">
        <f t="shared" si="0"/>
        <v>0</v>
      </c>
      <c r="C19" s="104">
        <f t="shared" si="1"/>
        <v>0</v>
      </c>
      <c r="D19" s="104">
        <f t="shared" si="2"/>
        <v>-1</v>
      </c>
      <c r="G19" s="109" t="str">
        <f ca="1">OFFSET(B19,PrnDB!$J19,0)</f>
        <v>Loan Collection</v>
      </c>
      <c r="H19" s="109">
        <f ca="1">OFFSET(C19,PrnDB!$J19,0)</f>
        <v>150</v>
      </c>
      <c r="I19" s="109">
        <f ca="1">OFFSET(D19,PrnDB!$J19,0)</f>
        <v>1</v>
      </c>
      <c r="J19" s="110">
        <f t="shared" si="6"/>
        <v>136</v>
      </c>
      <c r="K19" s="111">
        <f ca="1">IF(PrnDB!$G19=0,0,IFERROR(INDEX($R$3:$R$23,MATCH(G19,$Q$3:$Q$23,0),1),3))</f>
        <v>3</v>
      </c>
      <c r="L19" s="111">
        <f t="shared" ca="1" si="3"/>
        <v>0</v>
      </c>
      <c r="M19" s="111">
        <f t="shared" ca="1" si="4"/>
        <v>0</v>
      </c>
      <c r="N19" s="111" t="b">
        <f t="shared" ca="1" si="5"/>
        <v>1</v>
      </c>
      <c r="O19" s="111" t="str">
        <f ca="1">IF(PrnDB!$K19=0,"",IF(PrnDB!$K19&gt;1,"    ","")&amp;IF(PrnDB!$K19=3,"    ","")&amp;PrnDB!$G19)</f>
        <v xml:space="preserve">        Loan Collection</v>
      </c>
      <c r="Q19" s="67" t="s">
        <v>77</v>
      </c>
      <c r="R19" s="67">
        <v>2</v>
      </c>
      <c r="S19" s="67">
        <v>2</v>
      </c>
      <c r="T19" s="67"/>
      <c r="U19" s="67">
        <v>1</v>
      </c>
    </row>
    <row r="20" spans="1:21" x14ac:dyDescent="0.25">
      <c r="B20" s="103">
        <f t="shared" si="0"/>
        <v>0</v>
      </c>
      <c r="C20" s="104">
        <f t="shared" si="1"/>
        <v>0</v>
      </c>
      <c r="D20" s="104">
        <f t="shared" si="2"/>
        <v>-1</v>
      </c>
      <c r="G20" s="109" t="str">
        <f ca="1">OFFSET(B20,PrnDB!$J20,0)</f>
        <v>Sale and Maturity of Securities</v>
      </c>
      <c r="H20" s="109">
        <f ca="1">OFFSET(C20,PrnDB!$J20,0)</f>
        <v>2000</v>
      </c>
      <c r="I20" s="109">
        <f ca="1">OFFSET(D20,PrnDB!$J20,0)</f>
        <v>1</v>
      </c>
      <c r="J20" s="110">
        <f t="shared" si="6"/>
        <v>136</v>
      </c>
      <c r="K20" s="111">
        <f ca="1">IF(PrnDB!$G20=0,0,IFERROR(INDEX($R$3:$R$23,MATCH(G20,$Q$3:$Q$23,0),1),3))</f>
        <v>3</v>
      </c>
      <c r="L20" s="111">
        <f t="shared" ca="1" si="3"/>
        <v>0</v>
      </c>
      <c r="M20" s="111">
        <f t="shared" ca="1" si="4"/>
        <v>0</v>
      </c>
      <c r="N20" s="111" t="b">
        <f t="shared" ca="1" si="5"/>
        <v>1</v>
      </c>
      <c r="O20" s="111" t="str">
        <f ca="1">IF(PrnDB!$K20=0,"",IF(PrnDB!$K20&gt;1,"    ","")&amp;IF(PrnDB!$K20=3,"    ","")&amp;PrnDB!$G20)</f>
        <v xml:space="preserve">        Sale and Maturity of Securities</v>
      </c>
      <c r="Q20" s="67" t="s">
        <v>54</v>
      </c>
      <c r="R20" s="67">
        <v>1</v>
      </c>
      <c r="S20" s="67">
        <v>1</v>
      </c>
      <c r="T20" s="67"/>
      <c r="U20" s="67">
        <v>-1</v>
      </c>
    </row>
    <row r="21" spans="1:21" x14ac:dyDescent="0.25">
      <c r="A21" s="16"/>
      <c r="B21" s="103">
        <f t="shared" si="0"/>
        <v>0</v>
      </c>
      <c r="C21" s="104">
        <f t="shared" si="1"/>
        <v>0</v>
      </c>
      <c r="D21" s="104">
        <f t="shared" si="2"/>
        <v>-1</v>
      </c>
      <c r="G21" s="109" t="str">
        <f ca="1">OFFSET(B21,PrnDB!$J21,0)</f>
        <v>Dividends Received from Affiliates</v>
      </c>
      <c r="H21" s="109">
        <f ca="1">OFFSET(C21,PrnDB!$J21,0)</f>
        <v>125</v>
      </c>
      <c r="I21" s="109">
        <f ca="1">OFFSET(D21,PrnDB!$J21,0)</f>
        <v>1</v>
      </c>
      <c r="J21" s="110">
        <f t="shared" si="6"/>
        <v>136</v>
      </c>
      <c r="K21" s="111">
        <f ca="1">IF(PrnDB!$G21=0,0,IFERROR(INDEX($R$3:$R$23,MATCH(G21,$Q$3:$Q$23,0),1),3))</f>
        <v>3</v>
      </c>
      <c r="L21" s="111">
        <f t="shared" ca="1" si="3"/>
        <v>0</v>
      </c>
      <c r="M21" s="111">
        <f t="shared" ca="1" si="4"/>
        <v>0</v>
      </c>
      <c r="N21" s="111" t="b">
        <f t="shared" ca="1" si="5"/>
        <v>1</v>
      </c>
      <c r="O21" s="111" t="str">
        <f ca="1">IF(PrnDB!$K21=0,"",IF(PrnDB!$K21&gt;1,"    ","")&amp;IF(PrnDB!$K21=3,"    ","")&amp;PrnDB!$G21)</f>
        <v xml:space="preserve">        Dividends Received from Affiliates</v>
      </c>
      <c r="Q21" s="67" t="s">
        <v>66</v>
      </c>
      <c r="R21" s="67">
        <v>1</v>
      </c>
      <c r="S21" s="67">
        <v>1</v>
      </c>
      <c r="T21" s="67"/>
      <c r="U21" s="67">
        <v>-1</v>
      </c>
    </row>
    <row r="22" spans="1:21" x14ac:dyDescent="0.25">
      <c r="B22" s="103">
        <f t="shared" si="0"/>
        <v>0</v>
      </c>
      <c r="C22" s="104">
        <f t="shared" si="1"/>
        <v>0</v>
      </c>
      <c r="D22" s="104">
        <f t="shared" si="2"/>
        <v>-1</v>
      </c>
      <c r="G22" s="109" t="str">
        <f ca="1">OFFSET(B22,PrnDB!$J22,0)</f>
        <v>Other Investment Proceeds</v>
      </c>
      <c r="H22" s="109">
        <f ca="1">OFFSET(C22,PrnDB!$J22,0)</f>
        <v>0</v>
      </c>
      <c r="I22" s="109">
        <f ca="1">OFFSET(D22,PrnDB!$J22,0)</f>
        <v>1</v>
      </c>
      <c r="J22" s="110">
        <f t="shared" si="6"/>
        <v>136</v>
      </c>
      <c r="K22" s="111">
        <f ca="1">IF(PrnDB!$G22=0,0,IFERROR(INDEX($R$3:$R$23,MATCH(G22,$Q$3:$Q$23,0),1),3))</f>
        <v>3</v>
      </c>
      <c r="L22" s="111">
        <f t="shared" ca="1" si="3"/>
        <v>0</v>
      </c>
      <c r="M22" s="111">
        <f t="shared" ca="1" si="4"/>
        <v>0</v>
      </c>
      <c r="N22" s="111" t="b">
        <f t="shared" ca="1" si="5"/>
        <v>1</v>
      </c>
      <c r="O22" s="111" t="str">
        <f ca="1">IF(PrnDB!$K22=0,"",IF(PrnDB!$K22&gt;1,"    ","")&amp;IF(PrnDB!$K22=3,"    ","")&amp;PrnDB!$G22)</f>
        <v xml:space="preserve">        Other Investment Proceeds</v>
      </c>
      <c r="Q22" s="67" t="s">
        <v>67</v>
      </c>
      <c r="R22" s="67">
        <v>2</v>
      </c>
      <c r="S22" s="67">
        <v>2</v>
      </c>
      <c r="T22" s="67"/>
      <c r="U22" s="67">
        <v>-1</v>
      </c>
    </row>
    <row r="23" spans="1:21" x14ac:dyDescent="0.25">
      <c r="A23" s="16"/>
      <c r="B23" s="103">
        <f t="shared" ref="B23:B34" si="7">IF(AND(ROW()-2&gt;=ROW(CashFlow1H)-6,ROW()-2&lt;=ROW(CashFlow1)-6),INDEX(Input,ROW(CashFlow1H)+ROW()-7,2),0)</f>
        <v>0</v>
      </c>
      <c r="C23" s="104">
        <f t="shared" si="1"/>
        <v>0</v>
      </c>
      <c r="D23" s="104">
        <f t="shared" si="2"/>
        <v>-1</v>
      </c>
      <c r="G23" s="109" t="str">
        <f ca="1">OFFSET(B23,PrnDB!$J23,0)</f>
        <v>Total Investment Proceeds:</v>
      </c>
      <c r="H23" s="109">
        <f ca="1">OFFSET(C23,PrnDB!$J23,0)</f>
        <v>4075</v>
      </c>
      <c r="I23" s="109">
        <f ca="1">OFFSET(D23,PrnDB!$J23,0)</f>
        <v>1</v>
      </c>
      <c r="J23" s="110">
        <f t="shared" si="6"/>
        <v>136</v>
      </c>
      <c r="K23" s="111">
        <f ca="1">IF(PrnDB!$G23=0,0,IFERROR(INDEX($R$3:$R$23,MATCH(G23,$Q$3:$Q$23,0),1),3))</f>
        <v>2</v>
      </c>
      <c r="L23" s="111">
        <f t="shared" ca="1" si="3"/>
        <v>2</v>
      </c>
      <c r="M23" s="111">
        <f t="shared" ca="1" si="4"/>
        <v>1</v>
      </c>
      <c r="N23" s="111" t="b">
        <f t="shared" ca="1" si="5"/>
        <v>1</v>
      </c>
      <c r="O23" s="111" t="str">
        <f ca="1">IF(PrnDB!$K23=0,"",IF(PrnDB!$K23&gt;1,"    ","")&amp;IF(PrnDB!$K23=3,"    ","")&amp;PrnDB!$G23)</f>
        <v xml:space="preserve">    Total Investment Proceeds:</v>
      </c>
      <c r="Q23" s="67" t="s">
        <v>68</v>
      </c>
      <c r="R23" s="67">
        <v>2</v>
      </c>
      <c r="S23" s="67">
        <v>2</v>
      </c>
      <c r="T23" s="67">
        <v>1</v>
      </c>
      <c r="U23" s="67">
        <v>-1</v>
      </c>
    </row>
    <row r="24" spans="1:21" x14ac:dyDescent="0.25">
      <c r="B24" s="103">
        <f t="shared" si="7"/>
        <v>0</v>
      </c>
      <c r="C24" s="104">
        <f t="shared" si="1"/>
        <v>0</v>
      </c>
      <c r="D24" s="104">
        <f t="shared" si="2"/>
        <v>-1</v>
      </c>
      <c r="G24" s="109">
        <f ca="1">OFFSET(B24,PrnDB!$J24,0)</f>
        <v>0</v>
      </c>
      <c r="H24" s="109">
        <f ca="1">OFFSET(C24,PrnDB!$J24,0)</f>
        <v>0</v>
      </c>
      <c r="I24" s="109">
        <f ca="1">OFFSET(D24,PrnDB!$J24,0)</f>
        <v>1</v>
      </c>
      <c r="J24" s="110">
        <f t="shared" si="6"/>
        <v>136</v>
      </c>
      <c r="K24" s="111">
        <f ca="1">IF(PrnDB!$G24=0,0,IFERROR(INDEX($R$3:$R$23,MATCH(G24,$Q$3:$Q$23,0),1),3))</f>
        <v>0</v>
      </c>
      <c r="L24" s="111">
        <f t="shared" ca="1" si="3"/>
        <v>0</v>
      </c>
      <c r="M24" s="111">
        <f t="shared" ca="1" si="4"/>
        <v>0</v>
      </c>
      <c r="N24" s="111" t="b">
        <f t="shared" ca="1" si="5"/>
        <v>1</v>
      </c>
      <c r="O24" s="111" t="str">
        <f ca="1">IF(PrnDB!$K24=0,"",IF(PrnDB!$K24&gt;1,"    ","")&amp;IF(PrnDB!$K24=3,"    ","")&amp;PrnDB!$G24)</f>
        <v/>
      </c>
    </row>
    <row r="25" spans="1:21" x14ac:dyDescent="0.25">
      <c r="A25" s="16"/>
      <c r="B25" s="103">
        <f t="shared" si="7"/>
        <v>0</v>
      </c>
      <c r="C25" s="104">
        <f t="shared" si="1"/>
        <v>0</v>
      </c>
      <c r="D25" s="104">
        <f t="shared" si="2"/>
        <v>-1</v>
      </c>
      <c r="G25" s="109" t="str">
        <f ca="1">OFFSET(B25,PrnDB!$J25,0)</f>
        <v>Payments For Investing Activities</v>
      </c>
      <c r="H25" s="109">
        <f ca="1">OFFSET(C25,PrnDB!$J25,0)</f>
        <v>0</v>
      </c>
      <c r="I25" s="109">
        <f ca="1">OFFSET(D25,PrnDB!$J25,0)</f>
        <v>0</v>
      </c>
      <c r="J25" s="110">
        <f t="shared" si="6"/>
        <v>136</v>
      </c>
      <c r="K25" s="111">
        <f ca="1">IF(PrnDB!$G25=0,0,IFERROR(INDEX($R$3:$R$23,MATCH(G25,$Q$3:$Q$23,0),1),3))</f>
        <v>2</v>
      </c>
      <c r="L25" s="111">
        <f t="shared" ca="1" si="3"/>
        <v>0</v>
      </c>
      <c r="M25" s="111">
        <f t="shared" ca="1" si="4"/>
        <v>0</v>
      </c>
      <c r="N25" s="111" t="b">
        <f t="shared" ca="1" si="5"/>
        <v>1</v>
      </c>
      <c r="O25" s="111" t="str">
        <f ca="1">IF(PrnDB!$K25=0,"",IF(PrnDB!$K25&gt;1,"    ","")&amp;IF(PrnDB!$K25=3,"    ","")&amp;PrnDB!$G25)</f>
        <v xml:space="preserve">    Payments For Investing Activities</v>
      </c>
      <c r="Q25" s="71" t="s">
        <v>101</v>
      </c>
    </row>
    <row r="26" spans="1:21" x14ac:dyDescent="0.25">
      <c r="B26" s="103">
        <f t="shared" si="7"/>
        <v>0</v>
      </c>
      <c r="C26" s="104">
        <f t="shared" si="1"/>
        <v>0</v>
      </c>
      <c r="D26" s="104">
        <f t="shared" si="2"/>
        <v>-1</v>
      </c>
      <c r="G26" s="109" t="str">
        <f ca="1">OFFSET(B26,PrnDB!$J26,0)</f>
        <v>Purchase of Property, Plant and Equipment</v>
      </c>
      <c r="H26" s="109">
        <f ca="1">OFFSET(C26,PrnDB!$J26,0)</f>
        <v>-6000</v>
      </c>
      <c r="I26" s="109">
        <f ca="1">OFFSET(D26,PrnDB!$J26,0)</f>
        <v>-1</v>
      </c>
      <c r="J26" s="110">
        <f t="shared" si="6"/>
        <v>136</v>
      </c>
      <c r="K26" s="111">
        <f ca="1">IF(PrnDB!$G26=0,0,IFERROR(INDEX($R$3:$R$23,MATCH(G26,$Q$3:$Q$23,0),1),3))</f>
        <v>3</v>
      </c>
      <c r="L26" s="111">
        <f t="shared" ca="1" si="3"/>
        <v>0</v>
      </c>
      <c r="M26" s="111">
        <f t="shared" ca="1" si="4"/>
        <v>0</v>
      </c>
      <c r="N26" s="111" t="b">
        <f t="shared" ca="1" si="5"/>
        <v>1</v>
      </c>
      <c r="O26" s="111" t="str">
        <f ca="1">IF(PrnDB!$K26=0,"",IF(PrnDB!$K26&gt;1,"    ","")&amp;IF(PrnDB!$K26=3,"    ","")&amp;PrnDB!$G26)</f>
        <v xml:space="preserve">        Purchase of Property, Plant and Equipment</v>
      </c>
      <c r="Q26" s="282">
        <f>MATCH(Q8,B3:B152,0)+1</f>
        <v>14</v>
      </c>
    </row>
    <row r="27" spans="1:21" x14ac:dyDescent="0.25">
      <c r="A27" s="16"/>
      <c r="B27" s="103">
        <f t="shared" si="7"/>
        <v>0</v>
      </c>
      <c r="C27" s="104">
        <f t="shared" si="1"/>
        <v>0</v>
      </c>
      <c r="D27" s="104">
        <f t="shared" si="2"/>
        <v>-1</v>
      </c>
      <c r="G27" s="109" t="str">
        <f ca="1">OFFSET(B27,PrnDB!$J27,0)</f>
        <v>Lending</v>
      </c>
      <c r="H27" s="109">
        <f ca="1">OFFSET(C27,PrnDB!$J27,0)</f>
        <v>-150</v>
      </c>
      <c r="I27" s="109">
        <f ca="1">OFFSET(D27,PrnDB!$J27,0)</f>
        <v>-1</v>
      </c>
      <c r="J27" s="110">
        <f t="shared" si="6"/>
        <v>136</v>
      </c>
      <c r="K27" s="111">
        <f ca="1">IF(PrnDB!$G27=0,0,IFERROR(INDEX($R$3:$R$23,MATCH(G27,$Q$3:$Q$23,0),1),3))</f>
        <v>3</v>
      </c>
      <c r="L27" s="111">
        <f t="shared" ca="1" si="3"/>
        <v>0</v>
      </c>
      <c r="M27" s="111">
        <f t="shared" ca="1" si="4"/>
        <v>0</v>
      </c>
      <c r="N27" s="111" t="b">
        <f t="shared" ca="1" si="5"/>
        <v>1</v>
      </c>
      <c r="O27" s="111" t="str">
        <f ca="1">IF(PrnDB!$K27=0,"",IF(PrnDB!$K27&gt;1,"    ","")&amp;IF(PrnDB!$K27=3,"    ","")&amp;PrnDB!$G27)</f>
        <v xml:space="preserve">        Lending</v>
      </c>
      <c r="Q27" s="282">
        <f>MATCH(Q14,B153:B302,0)+1</f>
        <v>17</v>
      </c>
    </row>
    <row r="28" spans="1:21" x14ac:dyDescent="0.25">
      <c r="B28" s="103">
        <f t="shared" si="7"/>
        <v>0</v>
      </c>
      <c r="C28" s="104">
        <f t="shared" si="1"/>
        <v>0</v>
      </c>
      <c r="D28" s="104">
        <f t="shared" si="2"/>
        <v>-1</v>
      </c>
      <c r="G28" s="109" t="str">
        <f ca="1">OFFSET(B28,PrnDB!$J28,0)</f>
        <v>Purchase of Securities</v>
      </c>
      <c r="H28" s="109">
        <f ca="1">OFFSET(C28,PrnDB!$J28,0)</f>
        <v>-1900</v>
      </c>
      <c r="I28" s="109">
        <f ca="1">OFFSET(D28,PrnDB!$J28,0)</f>
        <v>-1</v>
      </c>
      <c r="J28" s="110">
        <f t="shared" si="6"/>
        <v>136</v>
      </c>
      <c r="K28" s="111">
        <f ca="1">IF(PrnDB!$G28=0,0,IFERROR(INDEX($R$3:$R$23,MATCH(G28,$Q$3:$Q$23,0),1),3))</f>
        <v>3</v>
      </c>
      <c r="L28" s="111">
        <f t="shared" ca="1" si="3"/>
        <v>0</v>
      </c>
      <c r="M28" s="111">
        <f t="shared" ca="1" si="4"/>
        <v>0</v>
      </c>
      <c r="N28" s="111" t="b">
        <f t="shared" ca="1" si="5"/>
        <v>1</v>
      </c>
      <c r="O28" s="111" t="str">
        <f ca="1">IF(PrnDB!$K28=0,"",IF(PrnDB!$K28&gt;1,"    ","")&amp;IF(PrnDB!$K28=3,"    ","")&amp;PrnDB!$G28)</f>
        <v xml:space="preserve">        Purchase of Securities</v>
      </c>
      <c r="Q28" s="282">
        <f ca="1">MATCH(Q23,G3:G453,0)+1</f>
        <v>50</v>
      </c>
    </row>
    <row r="29" spans="1:21" x14ac:dyDescent="0.25">
      <c r="A29" s="16"/>
      <c r="B29" s="103">
        <f t="shared" si="7"/>
        <v>0</v>
      </c>
      <c r="C29" s="104">
        <f t="shared" si="1"/>
        <v>0</v>
      </c>
      <c r="D29" s="104">
        <f t="shared" si="2"/>
        <v>-1</v>
      </c>
      <c r="G29" s="109" t="str">
        <f ca="1">OFFSET(B29,PrnDB!$J29,0)</f>
        <v>Acquiring Interest in Affiliates</v>
      </c>
      <c r="H29" s="109">
        <f ca="1">OFFSET(C29,PrnDB!$J29,0)</f>
        <v>0</v>
      </c>
      <c r="I29" s="109">
        <f ca="1">OFFSET(D29,PrnDB!$J29,0)</f>
        <v>-1</v>
      </c>
      <c r="J29" s="110">
        <f t="shared" si="6"/>
        <v>136</v>
      </c>
      <c r="K29" s="111">
        <f ca="1">IF(PrnDB!$G29=0,0,IFERROR(INDEX($R$3:$R$23,MATCH(G29,$Q$3:$Q$23,0),1),3))</f>
        <v>3</v>
      </c>
      <c r="L29" s="111">
        <f t="shared" ca="1" si="3"/>
        <v>0</v>
      </c>
      <c r="M29" s="111">
        <f t="shared" ca="1" si="4"/>
        <v>0</v>
      </c>
      <c r="N29" s="111" t="b">
        <f t="shared" ca="1" si="5"/>
        <v>1</v>
      </c>
      <c r="O29" s="111" t="str">
        <f ca="1">IF(PrnDB!$K29=0,"",IF(PrnDB!$K29&gt;1,"    ","")&amp;IF(PrnDB!$K29=3,"    ","")&amp;PrnDB!$G29)</f>
        <v xml:space="preserve">        Acquiring Interest in Affiliates</v>
      </c>
    </row>
    <row r="30" spans="1:21" x14ac:dyDescent="0.25">
      <c r="B30" s="103">
        <f t="shared" si="7"/>
        <v>0</v>
      </c>
      <c r="C30" s="104">
        <f t="shared" si="1"/>
        <v>0</v>
      </c>
      <c r="D30" s="104">
        <f t="shared" si="2"/>
        <v>-1</v>
      </c>
      <c r="G30" s="109" t="str">
        <f ca="1">OFFSET(B30,PrnDB!$J30,0)</f>
        <v>Other Investment Payments</v>
      </c>
      <c r="H30" s="109">
        <f ca="1">OFFSET(C30,PrnDB!$J30,0)</f>
        <v>0</v>
      </c>
      <c r="I30" s="109">
        <f ca="1">OFFSET(D30,PrnDB!$J30,0)</f>
        <v>-1</v>
      </c>
      <c r="J30" s="110">
        <f t="shared" si="6"/>
        <v>136</v>
      </c>
      <c r="K30" s="111">
        <f ca="1">IF(PrnDB!$G30=0,0,IFERROR(INDEX($R$3:$R$23,MATCH(G30,$Q$3:$Q$23,0),1),3))</f>
        <v>3</v>
      </c>
      <c r="L30" s="111">
        <f t="shared" ca="1" si="3"/>
        <v>0</v>
      </c>
      <c r="M30" s="111">
        <f t="shared" ca="1" si="4"/>
        <v>0</v>
      </c>
      <c r="N30" s="111" t="b">
        <f t="shared" ca="1" si="5"/>
        <v>1</v>
      </c>
      <c r="O30" s="111" t="str">
        <f ca="1">IF(PrnDB!$K30=0,"",IF(PrnDB!$K30&gt;1,"    ","")&amp;IF(PrnDB!$K30=3,"    ","")&amp;PrnDB!$G30)</f>
        <v xml:space="preserve">        Other Investment Payments</v>
      </c>
    </row>
    <row r="31" spans="1:21" x14ac:dyDescent="0.25">
      <c r="A31" s="16"/>
      <c r="B31" s="103">
        <f t="shared" si="7"/>
        <v>0</v>
      </c>
      <c r="C31" s="104">
        <f t="shared" si="1"/>
        <v>0</v>
      </c>
      <c r="D31" s="104">
        <f t="shared" si="2"/>
        <v>-1</v>
      </c>
      <c r="G31" s="109" t="str">
        <f ca="1">OFFSET(B31,PrnDB!$J31,0)</f>
        <v>Total Investment Payments:</v>
      </c>
      <c r="H31" s="109">
        <f ca="1">OFFSET(C31,PrnDB!$J31,0)</f>
        <v>-8050</v>
      </c>
      <c r="I31" s="109">
        <f ca="1">OFFSET(D31,PrnDB!$J31,0)</f>
        <v>-1</v>
      </c>
      <c r="J31" s="110">
        <f t="shared" si="6"/>
        <v>136</v>
      </c>
      <c r="K31" s="111">
        <f ca="1">IF(PrnDB!$G31=0,0,IFERROR(INDEX($R$3:$R$23,MATCH(G31,$Q$3:$Q$23,0),1),3))</f>
        <v>2</v>
      </c>
      <c r="L31" s="111">
        <f t="shared" ca="1" si="3"/>
        <v>2</v>
      </c>
      <c r="M31" s="111">
        <f t="shared" ca="1" si="4"/>
        <v>0</v>
      </c>
      <c r="N31" s="111" t="b">
        <f t="shared" ca="1" si="5"/>
        <v>1</v>
      </c>
      <c r="O31" s="111" t="str">
        <f ca="1">IF(PrnDB!$K31=0,"",IF(PrnDB!$K31&gt;1,"    ","")&amp;IF(PrnDB!$K31=3,"    ","")&amp;PrnDB!$G31)</f>
        <v xml:space="preserve">    Total Investment Payments:</v>
      </c>
    </row>
    <row r="32" spans="1:21" x14ac:dyDescent="0.25">
      <c r="B32" s="103">
        <f t="shared" si="7"/>
        <v>0</v>
      </c>
      <c r="C32" s="104">
        <f t="shared" si="1"/>
        <v>0</v>
      </c>
      <c r="D32" s="104">
        <f t="shared" si="2"/>
        <v>-1</v>
      </c>
      <c r="G32" s="109" t="str">
        <f ca="1">OFFSET(B32,PrnDB!$J32,0)</f>
        <v>Net Cash from Investing Activities:</v>
      </c>
      <c r="H32" s="110">
        <f ca="1">OFFSET(C32,PrnDB!$J32,0)</f>
        <v>-3975</v>
      </c>
      <c r="I32" s="110">
        <f ca="1">OFFSET(D32,PrnDB!$J32,0)</f>
        <v>1</v>
      </c>
      <c r="J32" s="110">
        <f t="shared" si="6"/>
        <v>136</v>
      </c>
      <c r="K32" s="111">
        <f ca="1">IF(PrnDB!$G32=0,0,IFERROR(INDEX($R$3:$R$23,MATCH(G32,$Q$3:$Q$23,0),1),3))</f>
        <v>1</v>
      </c>
      <c r="L32" s="111">
        <f t="shared" ca="1" si="3"/>
        <v>1</v>
      </c>
      <c r="M32" s="111">
        <f t="shared" ca="1" si="4"/>
        <v>1</v>
      </c>
      <c r="N32" s="111" t="b">
        <f t="shared" ca="1" si="5"/>
        <v>1</v>
      </c>
      <c r="O32" s="111" t="str">
        <f ca="1">IF(PrnDB!$K32=0,"",IF(PrnDB!$K32&gt;1,"    ","")&amp;IF(PrnDB!$K32=3,"    ","")&amp;PrnDB!$G32)</f>
        <v>Net Cash from Investing Activities:</v>
      </c>
    </row>
    <row r="33" spans="1:15" x14ac:dyDescent="0.25">
      <c r="A33" s="16"/>
      <c r="B33" s="103">
        <f t="shared" si="7"/>
        <v>0</v>
      </c>
      <c r="C33" s="104">
        <f t="shared" si="1"/>
        <v>0</v>
      </c>
      <c r="D33" s="104">
        <f t="shared" si="2"/>
        <v>-1</v>
      </c>
      <c r="G33" s="109">
        <f ca="1">OFFSET(B33,PrnDB!$J33,0)</f>
        <v>0</v>
      </c>
      <c r="H33" s="110">
        <f ca="1">OFFSET(C33,PrnDB!$J33,0)</f>
        <v>0</v>
      </c>
      <c r="I33" s="110">
        <f ca="1">OFFSET(D33,PrnDB!$J33,0)</f>
        <v>-1</v>
      </c>
      <c r="J33" s="110">
        <f t="shared" si="6"/>
        <v>136</v>
      </c>
      <c r="K33" s="111">
        <f ca="1">IF(PrnDB!$G33=0,0,IFERROR(INDEX($R$3:$R$23,MATCH(G33,$Q$3:$Q$23,0),1),3))</f>
        <v>0</v>
      </c>
      <c r="L33" s="111">
        <f t="shared" ca="1" si="3"/>
        <v>0</v>
      </c>
      <c r="M33" s="111">
        <f t="shared" ca="1" si="4"/>
        <v>0</v>
      </c>
      <c r="N33" s="111" t="b">
        <f t="shared" ca="1" si="5"/>
        <v>1</v>
      </c>
      <c r="O33" s="111" t="str">
        <f ca="1">IF(PrnDB!$K33=0,"",IF(PrnDB!$K33&gt;1,"    ","")&amp;IF(PrnDB!$K33=3,"    ","")&amp;PrnDB!$G33)</f>
        <v/>
      </c>
    </row>
    <row r="34" spans="1:15" x14ac:dyDescent="0.25">
      <c r="B34" s="103">
        <f t="shared" si="7"/>
        <v>0</v>
      </c>
      <c r="C34" s="104">
        <f t="shared" si="1"/>
        <v>0</v>
      </c>
      <c r="D34" s="104">
        <f t="shared" si="2"/>
        <v>-1</v>
      </c>
      <c r="G34" s="109" t="str">
        <f ca="1">OFFSET(B34,PrnDB!$J34,0)</f>
        <v>Proceeds From Financing Activities</v>
      </c>
      <c r="H34" s="110">
        <f ca="1">OFFSET(C34,PrnDB!$J34,0)</f>
        <v>0</v>
      </c>
      <c r="I34" s="110">
        <f ca="1">OFFSET(D34,PrnDB!$J34,0)</f>
        <v>0</v>
      </c>
      <c r="J34" s="110">
        <f t="shared" si="6"/>
        <v>269</v>
      </c>
      <c r="K34" s="111">
        <f ca="1">IF(PrnDB!$G34=0,0,IFERROR(INDEX($R$3:$R$23,MATCH(G34,$Q$3:$Q$23,0),1),3))</f>
        <v>2</v>
      </c>
      <c r="L34" s="111">
        <f t="shared" ca="1" si="3"/>
        <v>0</v>
      </c>
      <c r="M34" s="111">
        <f t="shared" ca="1" si="4"/>
        <v>0</v>
      </c>
      <c r="N34" s="111" t="b">
        <f t="shared" ca="1" si="5"/>
        <v>1</v>
      </c>
      <c r="O34" s="111" t="str">
        <f ca="1">IF(PrnDB!$K34=0,"",IF(PrnDB!$K34&gt;1,"    ","")&amp;IF(PrnDB!$K34=3,"    ","")&amp;PrnDB!$G34)</f>
        <v xml:space="preserve">    Proceeds From Financing Activities</v>
      </c>
    </row>
    <row r="35" spans="1:15" x14ac:dyDescent="0.25">
      <c r="A35" s="16"/>
      <c r="B35" s="103">
        <f t="shared" ref="B35:B66" si="8">IF(AND(ROW()-2&gt;=ROW(CashFlow1H)-6,ROW()-2&lt;=ROW(CashFlow1)-6),INDEX(Input,ROW(CashFlow1H)+ROW()-7,2),0)</f>
        <v>0</v>
      </c>
      <c r="C35" s="104">
        <f t="shared" ref="C35:C66" si="9">IF(D35=0,0,IF(AND(ROW()-2&gt;=ROW(CashFlow1H)-6,ROW()-2&lt;=ROW(CashFlow1)-6),INDEX(Input,ROW(CashFlow1H)+ROW()-7,15),0)*D35)</f>
        <v>0</v>
      </c>
      <c r="D35" s="104">
        <f t="shared" ref="D35:D66" si="10">IF(AND(ROW()-2&gt;=ROW(CashFlow1P)-7,ROW()-2&lt;ROW(CashFlow1N)-6),1,-1)*IFERROR(INDEX($U$3:$U$23,MATCH(B35,$Q$3:$Q$23,0),1),1)</f>
        <v>-1</v>
      </c>
      <c r="G35" s="109" t="str">
        <f ca="1">OFFSET(B35,PrnDB!$J35,0)</f>
        <v>Issuance of Debt</v>
      </c>
      <c r="H35" s="110">
        <f ca="1">OFFSET(C35,PrnDB!$J35,0)</f>
        <v>5000</v>
      </c>
      <c r="I35" s="110">
        <f ca="1">OFFSET(D35,PrnDB!$J35,0)</f>
        <v>1</v>
      </c>
      <c r="J35" s="110">
        <f t="shared" si="6"/>
        <v>269</v>
      </c>
      <c r="K35" s="111">
        <f ca="1">IF(PrnDB!$G35=0,0,IFERROR(INDEX($R$3:$R$23,MATCH(G35,$Q$3:$Q$23,0),1),3))</f>
        <v>3</v>
      </c>
      <c r="L35" s="111">
        <f t="shared" ca="1" si="3"/>
        <v>0</v>
      </c>
      <c r="M35" s="111">
        <f t="shared" ca="1" si="4"/>
        <v>0</v>
      </c>
      <c r="N35" s="111" t="b">
        <f t="shared" ca="1" si="5"/>
        <v>1</v>
      </c>
      <c r="O35" s="111" t="str">
        <f ca="1">IF(PrnDB!$K35=0,"",IF(PrnDB!$K35&gt;1,"    ","")&amp;IF(PrnDB!$K35=3,"    ","")&amp;PrnDB!$G35)</f>
        <v xml:space="preserve">        Issuance of Debt</v>
      </c>
    </row>
    <row r="36" spans="1:15" x14ac:dyDescent="0.25">
      <c r="B36" s="103">
        <f t="shared" si="8"/>
        <v>0</v>
      </c>
      <c r="C36" s="104">
        <f t="shared" si="9"/>
        <v>0</v>
      </c>
      <c r="D36" s="104">
        <f t="shared" si="10"/>
        <v>-1</v>
      </c>
      <c r="G36" s="109" t="str">
        <f ca="1">OFFSET(B36,PrnDB!$J36,0)</f>
        <v>Issuance of Equity</v>
      </c>
      <c r="H36" s="110">
        <f ca="1">OFFSET(C36,PrnDB!$J36,0)</f>
        <v>1000</v>
      </c>
      <c r="I36" s="110">
        <f ca="1">OFFSET(D36,PrnDB!$J36,0)</f>
        <v>1</v>
      </c>
      <c r="J36" s="110">
        <f t="shared" si="6"/>
        <v>269</v>
      </c>
      <c r="K36" s="111">
        <f ca="1">IF(PrnDB!$G36=0,0,IFERROR(INDEX($R$3:$R$23,MATCH(G36,$Q$3:$Q$23,0),1),3))</f>
        <v>3</v>
      </c>
      <c r="L36" s="111">
        <f t="shared" ca="1" si="3"/>
        <v>0</v>
      </c>
      <c r="M36" s="111">
        <f t="shared" ca="1" si="4"/>
        <v>0</v>
      </c>
      <c r="N36" s="111" t="b">
        <f t="shared" ca="1" si="5"/>
        <v>1</v>
      </c>
      <c r="O36" s="111" t="str">
        <f ca="1">IF(PrnDB!$K36=0,"",IF(PrnDB!$K36&gt;1,"    ","")&amp;IF(PrnDB!$K36=3,"    ","")&amp;PrnDB!$G36)</f>
        <v xml:space="preserve">        Issuance of Equity</v>
      </c>
    </row>
    <row r="37" spans="1:15" x14ac:dyDescent="0.25">
      <c r="A37" s="16"/>
      <c r="B37" s="103">
        <f t="shared" si="8"/>
        <v>0</v>
      </c>
      <c r="C37" s="104">
        <f t="shared" si="9"/>
        <v>0</v>
      </c>
      <c r="D37" s="104">
        <f t="shared" si="10"/>
        <v>-1</v>
      </c>
      <c r="G37" s="109" t="str">
        <f ca="1">OFFSET(B37,PrnDB!$J37,0)</f>
        <v>Other Financing Proceeds</v>
      </c>
      <c r="H37" s="110">
        <f ca="1">OFFSET(C37,PrnDB!$J37,0)</f>
        <v>0</v>
      </c>
      <c r="I37" s="110">
        <f ca="1">OFFSET(D37,PrnDB!$J37,0)</f>
        <v>1</v>
      </c>
      <c r="J37" s="110">
        <f t="shared" si="6"/>
        <v>269</v>
      </c>
      <c r="K37" s="111">
        <f ca="1">IF(PrnDB!$G37=0,0,IFERROR(INDEX($R$3:$R$23,MATCH(G37,$Q$3:$Q$23,0),1),3))</f>
        <v>3</v>
      </c>
      <c r="L37" s="111">
        <f t="shared" ca="1" si="3"/>
        <v>0</v>
      </c>
      <c r="M37" s="111">
        <f t="shared" ca="1" si="4"/>
        <v>0</v>
      </c>
      <c r="N37" s="111" t="b">
        <f t="shared" ca="1" si="5"/>
        <v>1</v>
      </c>
      <c r="O37" s="111" t="str">
        <f ca="1">IF(PrnDB!$K37=0,"",IF(PrnDB!$K37&gt;1,"    ","")&amp;IF(PrnDB!$K37=3,"    ","")&amp;PrnDB!$G37)</f>
        <v xml:space="preserve">        Other Financing Proceeds</v>
      </c>
    </row>
    <row r="38" spans="1:15" x14ac:dyDescent="0.25">
      <c r="B38" s="103">
        <f t="shared" si="8"/>
        <v>0</v>
      </c>
      <c r="C38" s="104">
        <f t="shared" si="9"/>
        <v>0</v>
      </c>
      <c r="D38" s="104">
        <f t="shared" si="10"/>
        <v>-1</v>
      </c>
      <c r="G38" s="109" t="str">
        <f ca="1">OFFSET(B38,PrnDB!$J38,0)</f>
        <v>Total Financing Proceeds:</v>
      </c>
      <c r="H38" s="110">
        <f ca="1">OFFSET(C38,PrnDB!$J38,0)</f>
        <v>6000</v>
      </c>
      <c r="I38" s="110">
        <f ca="1">OFFSET(D38,PrnDB!$J38,0)</f>
        <v>1</v>
      </c>
      <c r="J38" s="110">
        <f t="shared" si="6"/>
        <v>269</v>
      </c>
      <c r="K38" s="111">
        <f ca="1">IF(PrnDB!$G38=0,0,IFERROR(INDEX($R$3:$R$23,MATCH(G38,$Q$3:$Q$23,0),1),3))</f>
        <v>2</v>
      </c>
      <c r="L38" s="111">
        <f t="shared" ca="1" si="3"/>
        <v>2</v>
      </c>
      <c r="M38" s="111">
        <f t="shared" ca="1" si="4"/>
        <v>1</v>
      </c>
      <c r="N38" s="111" t="b">
        <f t="shared" ca="1" si="5"/>
        <v>1</v>
      </c>
      <c r="O38" s="111" t="str">
        <f ca="1">IF(PrnDB!$K38=0,"",IF(PrnDB!$K38&gt;1,"    ","")&amp;IF(PrnDB!$K38=3,"    ","")&amp;PrnDB!$G38)</f>
        <v xml:space="preserve">    Total Financing Proceeds:</v>
      </c>
    </row>
    <row r="39" spans="1:15" x14ac:dyDescent="0.25">
      <c r="A39" s="16"/>
      <c r="B39" s="103">
        <f t="shared" si="8"/>
        <v>0</v>
      </c>
      <c r="C39" s="104">
        <f t="shared" si="9"/>
        <v>0</v>
      </c>
      <c r="D39" s="104">
        <f t="shared" si="10"/>
        <v>-1</v>
      </c>
      <c r="G39" s="109">
        <f ca="1">OFFSET(B39,PrnDB!$J39,0)</f>
        <v>0</v>
      </c>
      <c r="H39" s="110">
        <f ca="1">OFFSET(C39,PrnDB!$J39,0)</f>
        <v>0</v>
      </c>
      <c r="I39" s="110">
        <f ca="1">OFFSET(D39,PrnDB!$J39,0)</f>
        <v>1</v>
      </c>
      <c r="J39" s="110">
        <f t="shared" si="6"/>
        <v>269</v>
      </c>
      <c r="K39" s="111">
        <f ca="1">IF(PrnDB!$G39=0,0,IFERROR(INDEX($R$3:$R$23,MATCH(G39,$Q$3:$Q$23,0),1),3))</f>
        <v>0</v>
      </c>
      <c r="L39" s="111">
        <f t="shared" ca="1" si="3"/>
        <v>0</v>
      </c>
      <c r="M39" s="111">
        <f t="shared" ca="1" si="4"/>
        <v>0</v>
      </c>
      <c r="N39" s="111" t="b">
        <f t="shared" ca="1" si="5"/>
        <v>1</v>
      </c>
      <c r="O39" s="111" t="str">
        <f ca="1">IF(PrnDB!$K39=0,"",IF(PrnDB!$K39&gt;1,"    ","")&amp;IF(PrnDB!$K39=3,"    ","")&amp;PrnDB!$G39)</f>
        <v/>
      </c>
    </row>
    <row r="40" spans="1:15" x14ac:dyDescent="0.25">
      <c r="B40" s="103">
        <f t="shared" si="8"/>
        <v>0</v>
      </c>
      <c r="C40" s="104">
        <f t="shared" si="9"/>
        <v>0</v>
      </c>
      <c r="D40" s="104">
        <f t="shared" si="10"/>
        <v>-1</v>
      </c>
      <c r="G40" s="109" t="str">
        <f ca="1">OFFSET(B40,PrnDB!$J40,0)</f>
        <v>Payments For Financing Activities</v>
      </c>
      <c r="H40" s="110">
        <f ca="1">OFFSET(C40,PrnDB!$J40,0)</f>
        <v>0</v>
      </c>
      <c r="I40" s="110">
        <f ca="1">OFFSET(D40,PrnDB!$J40,0)</f>
        <v>0</v>
      </c>
      <c r="J40" s="110">
        <f t="shared" si="6"/>
        <v>269</v>
      </c>
      <c r="K40" s="111">
        <f ca="1">IF(PrnDB!$G40=0,0,IFERROR(INDEX($R$3:$R$23,MATCH(G40,$Q$3:$Q$23,0),1),3))</f>
        <v>2</v>
      </c>
      <c r="L40" s="111">
        <f t="shared" ca="1" si="3"/>
        <v>0</v>
      </c>
      <c r="M40" s="111">
        <f t="shared" ca="1" si="4"/>
        <v>0</v>
      </c>
      <c r="N40" s="111" t="b">
        <f t="shared" ca="1" si="5"/>
        <v>1</v>
      </c>
      <c r="O40" s="111" t="str">
        <f ca="1">IF(PrnDB!$K40=0,"",IF(PrnDB!$K40&gt;1,"    ","")&amp;IF(PrnDB!$K40=3,"    ","")&amp;PrnDB!$G40)</f>
        <v xml:space="preserve">    Payments For Financing Activities</v>
      </c>
    </row>
    <row r="41" spans="1:15" x14ac:dyDescent="0.25">
      <c r="A41" s="16"/>
      <c r="B41" s="103">
        <f t="shared" si="8"/>
        <v>0</v>
      </c>
      <c r="C41" s="104">
        <f t="shared" si="9"/>
        <v>0</v>
      </c>
      <c r="D41" s="104">
        <f t="shared" si="10"/>
        <v>-1</v>
      </c>
      <c r="G41" s="109" t="str">
        <f ca="1">OFFSET(B41,PrnDB!$J41,0)</f>
        <v>Debt Repayment</v>
      </c>
      <c r="H41" s="110">
        <f ca="1">OFFSET(C41,PrnDB!$J41,0)</f>
        <v>-700</v>
      </c>
      <c r="I41" s="110">
        <f ca="1">OFFSET(D41,PrnDB!$J41,0)</f>
        <v>-1</v>
      </c>
      <c r="J41" s="110">
        <f t="shared" si="6"/>
        <v>269</v>
      </c>
      <c r="K41" s="111">
        <f ca="1">IF(PrnDB!$G41=0,0,IFERROR(INDEX($R$3:$R$23,MATCH(G41,$Q$3:$Q$23,0),1),3))</f>
        <v>3</v>
      </c>
      <c r="L41" s="111">
        <f t="shared" ca="1" si="3"/>
        <v>0</v>
      </c>
      <c r="M41" s="111">
        <f t="shared" ca="1" si="4"/>
        <v>0</v>
      </c>
      <c r="N41" s="111" t="b">
        <f t="shared" ca="1" si="5"/>
        <v>1</v>
      </c>
      <c r="O41" s="111" t="str">
        <f ca="1">IF(PrnDB!$K41=0,"",IF(PrnDB!$K41&gt;1,"    ","")&amp;IF(PrnDB!$K41=3,"    ","")&amp;PrnDB!$G41)</f>
        <v xml:space="preserve">        Debt Repayment</v>
      </c>
    </row>
    <row r="42" spans="1:15" x14ac:dyDescent="0.25">
      <c r="B42" s="103">
        <f t="shared" si="8"/>
        <v>0</v>
      </c>
      <c r="C42" s="104">
        <f t="shared" si="9"/>
        <v>0</v>
      </c>
      <c r="D42" s="104">
        <f t="shared" si="10"/>
        <v>-1</v>
      </c>
      <c r="G42" s="109" t="str">
        <f ca="1">OFFSET(B42,PrnDB!$J42,0)</f>
        <v>Interest Paid</v>
      </c>
      <c r="H42" s="110">
        <f ca="1">OFFSET(C42,PrnDB!$J42,0)</f>
        <v>-292</v>
      </c>
      <c r="I42" s="110">
        <f ca="1">OFFSET(D42,PrnDB!$J42,0)</f>
        <v>-1</v>
      </c>
      <c r="J42" s="110">
        <f t="shared" si="6"/>
        <v>269</v>
      </c>
      <c r="K42" s="111">
        <f ca="1">IF(PrnDB!$G42=0,0,IFERROR(INDEX($R$3:$R$23,MATCH(G42,$Q$3:$Q$23,0),1),3))</f>
        <v>3</v>
      </c>
      <c r="L42" s="111">
        <f t="shared" ca="1" si="3"/>
        <v>0</v>
      </c>
      <c r="M42" s="111">
        <f t="shared" ca="1" si="4"/>
        <v>0</v>
      </c>
      <c r="N42" s="111" t="b">
        <f t="shared" ca="1" si="5"/>
        <v>1</v>
      </c>
      <c r="O42" s="111" t="str">
        <f ca="1">IF(PrnDB!$K42=0,"",IF(PrnDB!$K42&gt;1,"    ","")&amp;IF(PrnDB!$K42=3,"    ","")&amp;PrnDB!$G42)</f>
        <v xml:space="preserve">        Interest Paid</v>
      </c>
    </row>
    <row r="43" spans="1:15" x14ac:dyDescent="0.25">
      <c r="A43" s="16"/>
      <c r="B43" s="103">
        <f t="shared" si="8"/>
        <v>0</v>
      </c>
      <c r="C43" s="104">
        <f t="shared" si="9"/>
        <v>0</v>
      </c>
      <c r="D43" s="104">
        <f t="shared" si="10"/>
        <v>-1</v>
      </c>
      <c r="G43" s="109" t="str">
        <f ca="1">OFFSET(B43,PrnDB!$J43,0)</f>
        <v>Repurchase of Equity</v>
      </c>
      <c r="H43" s="110">
        <f ca="1">OFFSET(C43,PrnDB!$J43,0)</f>
        <v>-1000</v>
      </c>
      <c r="I43" s="110">
        <f ca="1">OFFSET(D43,PrnDB!$J43,0)</f>
        <v>-1</v>
      </c>
      <c r="J43" s="110">
        <f t="shared" si="6"/>
        <v>269</v>
      </c>
      <c r="K43" s="111">
        <f ca="1">IF(PrnDB!$G43=0,0,IFERROR(INDEX($R$3:$R$23,MATCH(G43,$Q$3:$Q$23,0),1),3))</f>
        <v>3</v>
      </c>
      <c r="L43" s="111">
        <f t="shared" ca="1" si="3"/>
        <v>0</v>
      </c>
      <c r="M43" s="111">
        <f t="shared" ca="1" si="4"/>
        <v>0</v>
      </c>
      <c r="N43" s="111" t="b">
        <f t="shared" ca="1" si="5"/>
        <v>1</v>
      </c>
      <c r="O43" s="111" t="str">
        <f ca="1">IF(PrnDB!$K43=0,"",IF(PrnDB!$K43&gt;1,"    ","")&amp;IF(PrnDB!$K43=3,"    ","")&amp;PrnDB!$G43)</f>
        <v xml:space="preserve">        Repurchase of Equity</v>
      </c>
    </row>
    <row r="44" spans="1:15" x14ac:dyDescent="0.25">
      <c r="B44" s="103">
        <f t="shared" si="8"/>
        <v>0</v>
      </c>
      <c r="C44" s="104">
        <f t="shared" si="9"/>
        <v>0</v>
      </c>
      <c r="D44" s="104">
        <f t="shared" si="10"/>
        <v>-1</v>
      </c>
      <c r="G44" s="109" t="str">
        <f ca="1">OFFSET(B44,PrnDB!$J44,0)</f>
        <v>Dividends and Distributions</v>
      </c>
      <c r="H44" s="110">
        <f ca="1">OFFSET(C44,PrnDB!$J44,0)</f>
        <v>-1200</v>
      </c>
      <c r="I44" s="110">
        <f ca="1">OFFSET(D44,PrnDB!$J44,0)</f>
        <v>-1</v>
      </c>
      <c r="J44" s="110">
        <f t="shared" si="6"/>
        <v>269</v>
      </c>
      <c r="K44" s="111">
        <f ca="1">IF(PrnDB!$G44=0,0,IFERROR(INDEX($R$3:$R$23,MATCH(G44,$Q$3:$Q$23,0),1),3))</f>
        <v>3</v>
      </c>
      <c r="L44" s="111">
        <f t="shared" ca="1" si="3"/>
        <v>0</v>
      </c>
      <c r="M44" s="111">
        <f t="shared" ca="1" si="4"/>
        <v>0</v>
      </c>
      <c r="N44" s="111" t="b">
        <f t="shared" ca="1" si="5"/>
        <v>1</v>
      </c>
      <c r="O44" s="111" t="str">
        <f ca="1">IF(PrnDB!$K44=0,"",IF(PrnDB!$K44&gt;1,"    ","")&amp;IF(PrnDB!$K44=3,"    ","")&amp;PrnDB!$G44)</f>
        <v xml:space="preserve">        Dividends and Distributions</v>
      </c>
    </row>
    <row r="45" spans="1:15" x14ac:dyDescent="0.25">
      <c r="A45" s="16"/>
      <c r="B45" s="103">
        <f t="shared" si="8"/>
        <v>0</v>
      </c>
      <c r="C45" s="104">
        <f t="shared" si="9"/>
        <v>0</v>
      </c>
      <c r="D45" s="104">
        <f t="shared" si="10"/>
        <v>-1</v>
      </c>
      <c r="G45" s="109" t="str">
        <f ca="1">OFFSET(B45,PrnDB!$J45,0)</f>
        <v>Other Financing Payments</v>
      </c>
      <c r="H45" s="110">
        <f ca="1">OFFSET(C45,PrnDB!$J45,0)</f>
        <v>0</v>
      </c>
      <c r="I45" s="110">
        <f ca="1">OFFSET(D45,PrnDB!$J45,0)</f>
        <v>-1</v>
      </c>
      <c r="J45" s="110">
        <f t="shared" si="6"/>
        <v>269</v>
      </c>
      <c r="K45" s="111">
        <f ca="1">IF(PrnDB!$G45=0,0,IFERROR(INDEX($R$3:$R$23,MATCH(G45,$Q$3:$Q$23,0),1),3))</f>
        <v>3</v>
      </c>
      <c r="L45" s="111">
        <f t="shared" ca="1" si="3"/>
        <v>0</v>
      </c>
      <c r="M45" s="111">
        <f t="shared" ca="1" si="4"/>
        <v>0</v>
      </c>
      <c r="N45" s="111" t="b">
        <f t="shared" ca="1" si="5"/>
        <v>1</v>
      </c>
      <c r="O45" s="111" t="str">
        <f ca="1">IF(PrnDB!$K45=0,"",IF(PrnDB!$K45&gt;1,"    ","")&amp;IF(PrnDB!$K45=3,"    ","")&amp;PrnDB!$G45)</f>
        <v xml:space="preserve">        Other Financing Payments</v>
      </c>
    </row>
    <row r="46" spans="1:15" x14ac:dyDescent="0.25">
      <c r="B46" s="103">
        <f t="shared" si="8"/>
        <v>0</v>
      </c>
      <c r="C46" s="104">
        <f t="shared" si="9"/>
        <v>0</v>
      </c>
      <c r="D46" s="104">
        <f t="shared" si="10"/>
        <v>-1</v>
      </c>
      <c r="G46" s="109" t="str">
        <f ca="1">OFFSET(B46,PrnDB!$J46,0)</f>
        <v>Total Financing Payments:</v>
      </c>
      <c r="H46" s="110">
        <f ca="1">OFFSET(C46,PrnDB!$J46,0)</f>
        <v>-3192</v>
      </c>
      <c r="I46" s="110">
        <f ca="1">OFFSET(D46,PrnDB!$J46,0)</f>
        <v>-1</v>
      </c>
      <c r="J46" s="110">
        <f t="shared" si="6"/>
        <v>269</v>
      </c>
      <c r="K46" s="111">
        <f ca="1">IF(PrnDB!$G46=0,0,IFERROR(INDEX($R$3:$R$23,MATCH(G46,$Q$3:$Q$23,0),1),3))</f>
        <v>2</v>
      </c>
      <c r="L46" s="111">
        <f t="shared" ca="1" si="3"/>
        <v>2</v>
      </c>
      <c r="M46" s="111">
        <f t="shared" ca="1" si="4"/>
        <v>0</v>
      </c>
      <c r="N46" s="111" t="b">
        <f t="shared" ca="1" si="5"/>
        <v>1</v>
      </c>
      <c r="O46" s="111" t="str">
        <f ca="1">IF(PrnDB!$K46=0,"",IF(PrnDB!$K46&gt;1,"    ","")&amp;IF(PrnDB!$K46=3,"    ","")&amp;PrnDB!$G46)</f>
        <v xml:space="preserve">    Total Financing Payments:</v>
      </c>
    </row>
    <row r="47" spans="1:15" x14ac:dyDescent="0.25">
      <c r="A47" s="16"/>
      <c r="B47" s="103">
        <f t="shared" si="8"/>
        <v>0</v>
      </c>
      <c r="C47" s="104">
        <f t="shared" si="9"/>
        <v>0</v>
      </c>
      <c r="D47" s="104">
        <f t="shared" si="10"/>
        <v>-1</v>
      </c>
      <c r="G47" s="109" t="str">
        <f ca="1">OFFSET(B47,PrnDB!$J47,0)</f>
        <v>Net Cash from Financing Activities:</v>
      </c>
      <c r="H47" s="110">
        <f ca="1">OFFSET(C47,PrnDB!$J47,0)</f>
        <v>2808</v>
      </c>
      <c r="I47" s="110">
        <f ca="1">OFFSET(D47,PrnDB!$J47,0)</f>
        <v>1</v>
      </c>
      <c r="J47" s="110">
        <f t="shared" si="6"/>
        <v>269</v>
      </c>
      <c r="K47" s="111">
        <f ca="1">IF(PrnDB!$G47=0,0,IFERROR(INDEX($R$3:$R$23,MATCH(G47,$Q$3:$Q$23,0),1),3))</f>
        <v>1</v>
      </c>
      <c r="L47" s="111">
        <f t="shared" ca="1" si="3"/>
        <v>1</v>
      </c>
      <c r="M47" s="111">
        <f t="shared" ca="1" si="4"/>
        <v>0</v>
      </c>
      <c r="N47" s="111" t="b">
        <f t="shared" ca="1" si="5"/>
        <v>1</v>
      </c>
      <c r="O47" s="111" t="str">
        <f ca="1">IF(PrnDB!$K47=0,"",IF(PrnDB!$K47&gt;1,"    ","")&amp;IF(PrnDB!$K47=3,"    ","")&amp;PrnDB!$G47)</f>
        <v>Net Cash from Financing Activities:</v>
      </c>
    </row>
    <row r="48" spans="1:15" x14ac:dyDescent="0.25">
      <c r="B48" s="103">
        <f t="shared" si="8"/>
        <v>0</v>
      </c>
      <c r="C48" s="104">
        <f t="shared" si="9"/>
        <v>0</v>
      </c>
      <c r="D48" s="104">
        <f t="shared" si="10"/>
        <v>-1</v>
      </c>
      <c r="G48" s="109">
        <f ca="1">OFFSET(B48,PrnDB!$J48,0)</f>
        <v>0</v>
      </c>
      <c r="H48" s="110">
        <f ca="1">OFFSET(C48,PrnDB!$J48,0)</f>
        <v>0</v>
      </c>
      <c r="I48" s="110">
        <f ca="1">OFFSET(D48,PrnDB!$J48,0)</f>
        <v>-1</v>
      </c>
      <c r="J48" s="110">
        <f t="shared" si="6"/>
        <v>269</v>
      </c>
      <c r="K48" s="111">
        <f ca="1">IF(PrnDB!$G48=0,0,IFERROR(INDEX($R$3:$R$23,MATCH(G48,$Q$3:$Q$23,0),1),3))</f>
        <v>0</v>
      </c>
      <c r="L48" s="111">
        <f t="shared" ca="1" si="3"/>
        <v>0</v>
      </c>
      <c r="M48" s="111">
        <f t="shared" ca="1" si="4"/>
        <v>0</v>
      </c>
      <c r="N48" s="111" t="b">
        <f t="shared" ca="1" si="5"/>
        <v>1</v>
      </c>
      <c r="O48" s="111" t="str">
        <f ca="1">IF(PrnDB!$K48=0,"",IF(PrnDB!$K48&gt;1,"    ","")&amp;IF(PrnDB!$K48=3,"    ","")&amp;PrnDB!$G48)</f>
        <v/>
      </c>
    </row>
    <row r="49" spans="1:15" x14ac:dyDescent="0.25">
      <c r="A49" s="16"/>
      <c r="B49" s="103">
        <f t="shared" si="8"/>
        <v>0</v>
      </c>
      <c r="C49" s="104">
        <f t="shared" si="9"/>
        <v>0</v>
      </c>
      <c r="D49" s="104">
        <f t="shared" si="10"/>
        <v>-1</v>
      </c>
      <c r="G49" s="109" t="str">
        <f ca="1">OFFSET(B49,PrnDB!$J49,0)</f>
        <v>Net Cash Flow:</v>
      </c>
      <c r="H49" s="110">
        <f ca="1">OFFSET(C49,PrnDB!$J49,0)</f>
        <v>2178</v>
      </c>
      <c r="I49" s="110">
        <f ca="1">OFFSET(D49,PrnDB!$J49,0)</f>
        <v>1</v>
      </c>
      <c r="J49" s="110">
        <f t="shared" si="6"/>
        <v>269</v>
      </c>
      <c r="K49" s="111">
        <f ca="1">IF(PrnDB!$G49=0,0,IFERROR(INDEX($R$3:$R$23,MATCH(G49,$Q$3:$Q$23,0),1),3))</f>
        <v>1</v>
      </c>
      <c r="L49" s="111">
        <f t="shared" ca="1" si="3"/>
        <v>1</v>
      </c>
      <c r="M49" s="111">
        <f t="shared" ca="1" si="4"/>
        <v>0</v>
      </c>
      <c r="N49" s="111" t="b">
        <f t="shared" ca="1" si="5"/>
        <v>1</v>
      </c>
      <c r="O49" s="111" t="str">
        <f ca="1">IF(PrnDB!$K49=0,"",IF(PrnDB!$K49&gt;1,"    ","")&amp;IF(PrnDB!$K49=3,"    ","")&amp;PrnDB!$G49)</f>
        <v>Net Cash Flow:</v>
      </c>
    </row>
    <row r="50" spans="1:15" x14ac:dyDescent="0.25">
      <c r="B50" s="103">
        <f t="shared" si="8"/>
        <v>0</v>
      </c>
      <c r="C50" s="104">
        <f t="shared" si="9"/>
        <v>0</v>
      </c>
      <c r="D50" s="104">
        <f t="shared" si="10"/>
        <v>-1</v>
      </c>
      <c r="G50" s="109" t="str">
        <f ca="1">OFFSET(B50,PrnDB!$J50,0)</f>
        <v>Cash Beginning Balance</v>
      </c>
      <c r="H50" s="110">
        <f ca="1">OFFSET(C50,PrnDB!$J50,0)</f>
        <v>3000</v>
      </c>
      <c r="I50" s="110">
        <f ca="1">OFFSET(D50,PrnDB!$J50,0)</f>
        <v>1</v>
      </c>
      <c r="J50" s="110">
        <f t="shared" si="6"/>
        <v>269</v>
      </c>
      <c r="K50" s="111">
        <f ca="1">IF(PrnDB!$G50=0,0,IFERROR(INDEX($R$3:$R$23,MATCH(G50,$Q$3:$Q$23,0),1),3))</f>
        <v>2</v>
      </c>
      <c r="L50" s="111">
        <f t="shared" ca="1" si="3"/>
        <v>2</v>
      </c>
      <c r="M50" s="111">
        <f t="shared" ca="1" si="4"/>
        <v>0</v>
      </c>
      <c r="N50" s="111" t="b">
        <f t="shared" ca="1" si="5"/>
        <v>1</v>
      </c>
      <c r="O50" s="111" t="str">
        <f ca="1">IF(PrnDB!$K50=0,"",IF(PrnDB!$K50&gt;1,"    ","")&amp;IF(PrnDB!$K50=3,"    ","")&amp;PrnDB!$G50)</f>
        <v xml:space="preserve">    Cash Beginning Balance</v>
      </c>
    </row>
    <row r="51" spans="1:15" x14ac:dyDescent="0.25">
      <c r="A51" s="16"/>
      <c r="B51" s="103">
        <f t="shared" si="8"/>
        <v>0</v>
      </c>
      <c r="C51" s="104">
        <f t="shared" si="9"/>
        <v>0</v>
      </c>
      <c r="D51" s="104">
        <f t="shared" si="10"/>
        <v>-1</v>
      </c>
      <c r="G51" s="109" t="str">
        <f ca="1">OFFSET(B51,PrnDB!$J51,0)</f>
        <v>Cash End Balance</v>
      </c>
      <c r="H51" s="110">
        <f ca="1">OFFSET(C51,PrnDB!$J51,0)</f>
        <v>5178</v>
      </c>
      <c r="I51" s="110">
        <f ca="1">OFFSET(D51,PrnDB!$J51,0)</f>
        <v>1</v>
      </c>
      <c r="J51" s="110">
        <f t="shared" si="6"/>
        <v>269</v>
      </c>
      <c r="K51" s="111">
        <f ca="1">IF(PrnDB!$G51=0,0,IFERROR(INDEX($R$3:$R$23,MATCH(G51,$Q$3:$Q$23,0),1),3))</f>
        <v>2</v>
      </c>
      <c r="L51" s="111">
        <f t="shared" ca="1" si="3"/>
        <v>2</v>
      </c>
      <c r="M51" s="111">
        <f t="shared" ca="1" si="4"/>
        <v>1</v>
      </c>
      <c r="N51" s="111" t="b">
        <f t="shared" ca="1" si="5"/>
        <v>1</v>
      </c>
      <c r="O51" s="111" t="str">
        <f ca="1">IF(PrnDB!$K51=0,"",IF(PrnDB!$K51&gt;1,"    ","")&amp;IF(PrnDB!$K51=3,"    ","")&amp;PrnDB!$G51)</f>
        <v xml:space="preserve">    Cash End Balance</v>
      </c>
    </row>
    <row r="52" spans="1:15" x14ac:dyDescent="0.25">
      <c r="B52" s="103">
        <f t="shared" si="8"/>
        <v>0</v>
      </c>
      <c r="C52" s="104">
        <f t="shared" si="9"/>
        <v>0</v>
      </c>
      <c r="D52" s="104">
        <f t="shared" si="10"/>
        <v>-1</v>
      </c>
      <c r="G52" s="109">
        <f ca="1">OFFSET(B52,PrnDB!$J52,0)</f>
        <v>0</v>
      </c>
      <c r="H52" s="110">
        <f ca="1">OFFSET(C52,PrnDB!$J52,0)</f>
        <v>0</v>
      </c>
      <c r="I52" s="110">
        <f ca="1">OFFSET(D52,PrnDB!$J52,0)</f>
        <v>-1</v>
      </c>
      <c r="J52" s="110">
        <f t="shared" si="6"/>
        <v>269</v>
      </c>
      <c r="K52" s="111">
        <f ca="1">IF(PrnDB!$G52=0,0,IFERROR(INDEX($R$3:$R$23,MATCH(G52,$Q$3:$Q$23,0),1),3))</f>
        <v>0</v>
      </c>
      <c r="L52" s="111">
        <f t="shared" ca="1" si="3"/>
        <v>0</v>
      </c>
      <c r="M52" s="111">
        <f t="shared" ca="1" si="4"/>
        <v>0</v>
      </c>
      <c r="N52" s="111" t="b">
        <f t="shared" ca="1" si="5"/>
        <v>1</v>
      </c>
      <c r="O52" s="111" t="str">
        <f ca="1">IF(PrnDB!$K52=0,"",IF(PrnDB!$K52&gt;1,"    ","")&amp;IF(PrnDB!$K52=3,"    ","")&amp;PrnDB!$G52)</f>
        <v/>
      </c>
    </row>
    <row r="53" spans="1:15" x14ac:dyDescent="0.25">
      <c r="A53" s="16"/>
      <c r="B53" s="103">
        <f t="shared" si="8"/>
        <v>0</v>
      </c>
      <c r="C53" s="104">
        <f t="shared" si="9"/>
        <v>0</v>
      </c>
      <c r="D53" s="104">
        <f t="shared" si="10"/>
        <v>-1</v>
      </c>
      <c r="G53" s="109">
        <f ca="1">OFFSET(B53,PrnDB!$J53,0)</f>
        <v>0</v>
      </c>
      <c r="H53" s="110">
        <f ca="1">OFFSET(C53,PrnDB!$J53,0)</f>
        <v>0</v>
      </c>
      <c r="I53" s="110">
        <f ca="1">OFFSET(D53,PrnDB!$J53,0)</f>
        <v>-1</v>
      </c>
      <c r="J53" s="110">
        <f t="shared" si="6"/>
        <v>269</v>
      </c>
      <c r="K53" s="111">
        <f ca="1">IF(PrnDB!$G53=0,0,IFERROR(INDEX($R$3:$R$23,MATCH(G53,$Q$3:$Q$23,0),1),3))</f>
        <v>0</v>
      </c>
      <c r="L53" s="111">
        <f t="shared" ca="1" si="3"/>
        <v>0</v>
      </c>
      <c r="M53" s="111">
        <f t="shared" ca="1" si="4"/>
        <v>0</v>
      </c>
      <c r="N53" s="111" t="b">
        <f t="shared" ca="1" si="5"/>
        <v>0</v>
      </c>
      <c r="O53" s="111" t="str">
        <f ca="1">IF(PrnDB!$K53=0,"",IF(PrnDB!$K53&gt;1,"    ","")&amp;IF(PrnDB!$K53=3,"    ","")&amp;PrnDB!$G53)</f>
        <v/>
      </c>
    </row>
    <row r="54" spans="1:15" x14ac:dyDescent="0.25">
      <c r="B54" s="103">
        <f t="shared" si="8"/>
        <v>0</v>
      </c>
      <c r="C54" s="104">
        <f t="shared" si="9"/>
        <v>0</v>
      </c>
      <c r="D54" s="104">
        <f t="shared" si="10"/>
        <v>-1</v>
      </c>
      <c r="G54" s="109">
        <f ca="1">OFFSET(B54,PrnDB!$J54,0)</f>
        <v>0</v>
      </c>
      <c r="H54" s="110">
        <f ca="1">OFFSET(C54,PrnDB!$J54,0)</f>
        <v>0</v>
      </c>
      <c r="I54" s="110">
        <f ca="1">OFFSET(D54,PrnDB!$J54,0)</f>
        <v>-1</v>
      </c>
      <c r="J54" s="110">
        <f t="shared" si="6"/>
        <v>269</v>
      </c>
      <c r="K54" s="111">
        <f ca="1">IF(PrnDB!$G54=0,0,IFERROR(INDEX($R$3:$R$23,MATCH(G54,$Q$3:$Q$23,0),1),3))</f>
        <v>0</v>
      </c>
      <c r="L54" s="111">
        <f t="shared" ca="1" si="3"/>
        <v>0</v>
      </c>
      <c r="M54" s="111">
        <f t="shared" ca="1" si="4"/>
        <v>0</v>
      </c>
      <c r="N54" s="111" t="b">
        <f t="shared" ca="1" si="5"/>
        <v>0</v>
      </c>
      <c r="O54" s="111" t="str">
        <f ca="1">IF(PrnDB!$K54=0,"",IF(PrnDB!$K54&gt;1,"    ","")&amp;IF(PrnDB!$K54=3,"    ","")&amp;PrnDB!$G54)</f>
        <v/>
      </c>
    </row>
    <row r="55" spans="1:15" x14ac:dyDescent="0.25">
      <c r="A55" s="16"/>
      <c r="B55" s="103">
        <f t="shared" si="8"/>
        <v>0</v>
      </c>
      <c r="C55" s="104">
        <f t="shared" si="9"/>
        <v>0</v>
      </c>
      <c r="D55" s="104">
        <f t="shared" si="10"/>
        <v>-1</v>
      </c>
      <c r="G55" s="109">
        <f ca="1">OFFSET(B55,PrnDB!$J55,0)</f>
        <v>0</v>
      </c>
      <c r="H55" s="110">
        <f ca="1">OFFSET(C55,PrnDB!$J55,0)</f>
        <v>0</v>
      </c>
      <c r="I55" s="110">
        <f ca="1">OFFSET(D55,PrnDB!$J55,0)</f>
        <v>-1</v>
      </c>
      <c r="J55" s="110">
        <f t="shared" si="6"/>
        <v>269</v>
      </c>
      <c r="K55" s="111">
        <f ca="1">IF(PrnDB!$G55=0,0,IFERROR(INDEX($R$3:$R$23,MATCH(G55,$Q$3:$Q$23,0),1),3))</f>
        <v>0</v>
      </c>
      <c r="L55" s="111">
        <f t="shared" ca="1" si="3"/>
        <v>0</v>
      </c>
      <c r="M55" s="111">
        <f t="shared" ca="1" si="4"/>
        <v>0</v>
      </c>
      <c r="N55" s="111" t="b">
        <f t="shared" ca="1" si="5"/>
        <v>0</v>
      </c>
      <c r="O55" s="111" t="str">
        <f ca="1">IF(PrnDB!$K55=0,"",IF(PrnDB!$K55&gt;1,"    ","")&amp;IF(PrnDB!$K55=3,"    ","")&amp;PrnDB!$G55)</f>
        <v/>
      </c>
    </row>
    <row r="56" spans="1:15" x14ac:dyDescent="0.25">
      <c r="B56" s="103">
        <f t="shared" si="8"/>
        <v>0</v>
      </c>
      <c r="C56" s="104">
        <f t="shared" si="9"/>
        <v>0</v>
      </c>
      <c r="D56" s="104">
        <f t="shared" si="10"/>
        <v>-1</v>
      </c>
      <c r="G56" s="109">
        <f ca="1">OFFSET(B56,PrnDB!$J56,0)</f>
        <v>0</v>
      </c>
      <c r="H56" s="110">
        <f ca="1">OFFSET(C56,PrnDB!$J56,0)</f>
        <v>0</v>
      </c>
      <c r="I56" s="110">
        <f ca="1">OFFSET(D56,PrnDB!$J56,0)</f>
        <v>-1</v>
      </c>
      <c r="J56" s="110">
        <f t="shared" si="6"/>
        <v>269</v>
      </c>
      <c r="K56" s="111">
        <f ca="1">IF(PrnDB!$G56=0,0,IFERROR(INDEX($R$3:$R$23,MATCH(G56,$Q$3:$Q$23,0),1),3))</f>
        <v>0</v>
      </c>
      <c r="L56" s="111">
        <f t="shared" ca="1" si="3"/>
        <v>0</v>
      </c>
      <c r="M56" s="111">
        <f t="shared" ca="1" si="4"/>
        <v>0</v>
      </c>
      <c r="N56" s="111" t="b">
        <f t="shared" ca="1" si="5"/>
        <v>0</v>
      </c>
      <c r="O56" s="111" t="str">
        <f ca="1">IF(PrnDB!$K56=0,"",IF(PrnDB!$K56&gt;1,"    ","")&amp;IF(PrnDB!$K56=3,"    ","")&amp;PrnDB!$G56)</f>
        <v/>
      </c>
    </row>
    <row r="57" spans="1:15" x14ac:dyDescent="0.25">
      <c r="A57" s="16"/>
      <c r="B57" s="103">
        <f t="shared" si="8"/>
        <v>0</v>
      </c>
      <c r="C57" s="104">
        <f t="shared" si="9"/>
        <v>0</v>
      </c>
      <c r="D57" s="104">
        <f t="shared" si="10"/>
        <v>-1</v>
      </c>
      <c r="G57" s="109">
        <f ca="1">OFFSET(B57,PrnDB!$J57,0)</f>
        <v>0</v>
      </c>
      <c r="H57" s="110">
        <f ca="1">OFFSET(C57,PrnDB!$J57,0)</f>
        <v>0</v>
      </c>
      <c r="I57" s="110">
        <f ca="1">OFFSET(D57,PrnDB!$J57,0)</f>
        <v>-1</v>
      </c>
      <c r="J57" s="110">
        <f t="shared" si="6"/>
        <v>269</v>
      </c>
      <c r="K57" s="111">
        <f ca="1">IF(PrnDB!$G57=0,0,IFERROR(INDEX($R$3:$R$23,MATCH(G57,$Q$3:$Q$23,0),1),3))</f>
        <v>0</v>
      </c>
      <c r="L57" s="111">
        <f t="shared" ca="1" si="3"/>
        <v>0</v>
      </c>
      <c r="M57" s="111">
        <f t="shared" ca="1" si="4"/>
        <v>0</v>
      </c>
      <c r="N57" s="111" t="b">
        <f t="shared" ca="1" si="5"/>
        <v>0</v>
      </c>
      <c r="O57" s="111" t="str">
        <f ca="1">IF(PrnDB!$K57=0,"",IF(PrnDB!$K57&gt;1,"    ","")&amp;IF(PrnDB!$K57=3,"    ","")&amp;PrnDB!$G57)</f>
        <v/>
      </c>
    </row>
    <row r="58" spans="1:15" x14ac:dyDescent="0.25">
      <c r="B58" s="103">
        <f t="shared" si="8"/>
        <v>0</v>
      </c>
      <c r="C58" s="104">
        <f t="shared" si="9"/>
        <v>0</v>
      </c>
      <c r="D58" s="104">
        <f t="shared" si="10"/>
        <v>-1</v>
      </c>
      <c r="G58" s="109">
        <f ca="1">OFFSET(B58,PrnDB!$J58,0)</f>
        <v>0</v>
      </c>
      <c r="H58" s="110">
        <f ca="1">OFFSET(C58,PrnDB!$J58,0)</f>
        <v>0</v>
      </c>
      <c r="I58" s="110">
        <f ca="1">OFFSET(D58,PrnDB!$J58,0)</f>
        <v>-1</v>
      </c>
      <c r="J58" s="110">
        <f t="shared" si="6"/>
        <v>269</v>
      </c>
      <c r="K58" s="111">
        <f ca="1">IF(PrnDB!$G58=0,0,IFERROR(INDEX($R$3:$R$23,MATCH(G58,$Q$3:$Q$23,0),1),3))</f>
        <v>0</v>
      </c>
      <c r="L58" s="111">
        <f t="shared" ca="1" si="3"/>
        <v>0</v>
      </c>
      <c r="M58" s="111">
        <f t="shared" ca="1" si="4"/>
        <v>0</v>
      </c>
      <c r="N58" s="111" t="b">
        <f t="shared" ca="1" si="5"/>
        <v>0</v>
      </c>
      <c r="O58" s="111" t="str">
        <f ca="1">IF(PrnDB!$K58=0,"",IF(PrnDB!$K58&gt;1,"    ","")&amp;IF(PrnDB!$K58=3,"    ","")&amp;PrnDB!$G58)</f>
        <v/>
      </c>
    </row>
    <row r="59" spans="1:15" x14ac:dyDescent="0.25">
      <c r="A59" s="16"/>
      <c r="B59" s="103">
        <f t="shared" si="8"/>
        <v>0</v>
      </c>
      <c r="C59" s="104">
        <f t="shared" si="9"/>
        <v>0</v>
      </c>
      <c r="D59" s="104">
        <f t="shared" si="10"/>
        <v>-1</v>
      </c>
      <c r="G59" s="109">
        <f ca="1">OFFSET(B59,PrnDB!$J59,0)</f>
        <v>0</v>
      </c>
      <c r="H59" s="110">
        <f ca="1">OFFSET(C59,PrnDB!$J59,0)</f>
        <v>0</v>
      </c>
      <c r="I59" s="110">
        <f ca="1">OFFSET(D59,PrnDB!$J59,0)</f>
        <v>-1</v>
      </c>
      <c r="J59" s="110">
        <f t="shared" si="6"/>
        <v>269</v>
      </c>
      <c r="K59" s="111">
        <f ca="1">IF(PrnDB!$G59=0,0,IFERROR(INDEX($R$3:$R$23,MATCH(G59,$Q$3:$Q$23,0),1),3))</f>
        <v>0</v>
      </c>
      <c r="L59" s="111">
        <f t="shared" ca="1" si="3"/>
        <v>0</v>
      </c>
      <c r="M59" s="111">
        <f t="shared" ca="1" si="4"/>
        <v>0</v>
      </c>
      <c r="N59" s="111" t="b">
        <f t="shared" ca="1" si="5"/>
        <v>0</v>
      </c>
      <c r="O59" s="111" t="str">
        <f ca="1">IF(PrnDB!$K59=0,"",IF(PrnDB!$K59&gt;1,"    ","")&amp;IF(PrnDB!$K59=3,"    ","")&amp;PrnDB!$G59)</f>
        <v/>
      </c>
    </row>
    <row r="60" spans="1:15" x14ac:dyDescent="0.25">
      <c r="B60" s="103">
        <f t="shared" si="8"/>
        <v>0</v>
      </c>
      <c r="C60" s="104">
        <f t="shared" si="9"/>
        <v>0</v>
      </c>
      <c r="D60" s="104">
        <f t="shared" si="10"/>
        <v>-1</v>
      </c>
      <c r="G60" s="109">
        <f ca="1">OFFSET(B60,PrnDB!$J60,0)</f>
        <v>0</v>
      </c>
      <c r="H60" s="110">
        <f ca="1">OFFSET(C60,PrnDB!$J60,0)</f>
        <v>0</v>
      </c>
      <c r="I60" s="110">
        <f ca="1">OFFSET(D60,PrnDB!$J60,0)</f>
        <v>-1</v>
      </c>
      <c r="J60" s="110">
        <f t="shared" si="6"/>
        <v>269</v>
      </c>
      <c r="K60" s="111">
        <f ca="1">IF(PrnDB!$G60=0,0,IFERROR(INDEX($R$3:$R$23,MATCH(G60,$Q$3:$Q$23,0),1),3))</f>
        <v>0</v>
      </c>
      <c r="L60" s="111">
        <f t="shared" ca="1" si="3"/>
        <v>0</v>
      </c>
      <c r="M60" s="111">
        <f t="shared" ca="1" si="4"/>
        <v>0</v>
      </c>
      <c r="N60" s="111" t="b">
        <f t="shared" ca="1" si="5"/>
        <v>0</v>
      </c>
      <c r="O60" s="111" t="str">
        <f ca="1">IF(PrnDB!$K60=0,"",IF(PrnDB!$K60&gt;1,"    ","")&amp;IF(PrnDB!$K60=3,"    ","")&amp;PrnDB!$G60)</f>
        <v/>
      </c>
    </row>
    <row r="61" spans="1:15" x14ac:dyDescent="0.25">
      <c r="A61" s="16"/>
      <c r="B61" s="103">
        <f t="shared" si="8"/>
        <v>0</v>
      </c>
      <c r="C61" s="104">
        <f t="shared" si="9"/>
        <v>0</v>
      </c>
      <c r="D61" s="104">
        <f t="shared" si="10"/>
        <v>-1</v>
      </c>
      <c r="G61" s="109">
        <f ca="1">OFFSET(B61,PrnDB!$J61,0)</f>
        <v>0</v>
      </c>
      <c r="H61" s="110">
        <f ca="1">OFFSET(C61,PrnDB!$J61,0)</f>
        <v>0</v>
      </c>
      <c r="I61" s="110">
        <f ca="1">OFFSET(D61,PrnDB!$J61,0)</f>
        <v>-1</v>
      </c>
      <c r="J61" s="110">
        <f t="shared" si="6"/>
        <v>269</v>
      </c>
      <c r="K61" s="111">
        <f ca="1">IF(PrnDB!$G61=0,0,IFERROR(INDEX($R$3:$R$23,MATCH(G61,$Q$3:$Q$23,0),1),3))</f>
        <v>0</v>
      </c>
      <c r="L61" s="111">
        <f t="shared" ca="1" si="3"/>
        <v>0</v>
      </c>
      <c r="M61" s="111">
        <f t="shared" ca="1" si="4"/>
        <v>0</v>
      </c>
      <c r="N61" s="111" t="b">
        <f t="shared" ca="1" si="5"/>
        <v>0</v>
      </c>
      <c r="O61" s="111" t="str">
        <f ca="1">IF(PrnDB!$K61=0,"",IF(PrnDB!$K61&gt;1,"    ","")&amp;IF(PrnDB!$K61=3,"    ","")&amp;PrnDB!$G61)</f>
        <v/>
      </c>
    </row>
    <row r="62" spans="1:15" x14ac:dyDescent="0.25">
      <c r="B62" s="103">
        <f t="shared" si="8"/>
        <v>0</v>
      </c>
      <c r="C62" s="104">
        <f t="shared" si="9"/>
        <v>0</v>
      </c>
      <c r="D62" s="104">
        <f t="shared" si="10"/>
        <v>-1</v>
      </c>
      <c r="G62" s="109">
        <f ca="1">OFFSET(B62,PrnDB!$J62,0)</f>
        <v>0</v>
      </c>
      <c r="H62" s="110">
        <f ca="1">OFFSET(C62,PrnDB!$J62,0)</f>
        <v>0</v>
      </c>
      <c r="I62" s="110">
        <f ca="1">OFFSET(D62,PrnDB!$J62,0)</f>
        <v>-1</v>
      </c>
      <c r="J62" s="110">
        <f t="shared" si="6"/>
        <v>269</v>
      </c>
      <c r="K62" s="111">
        <f ca="1">IF(PrnDB!$G62=0,0,IFERROR(INDEX($R$3:$R$23,MATCH(G62,$Q$3:$Q$23,0),1),3))</f>
        <v>0</v>
      </c>
      <c r="L62" s="111">
        <f t="shared" ca="1" si="3"/>
        <v>0</v>
      </c>
      <c r="M62" s="111">
        <f t="shared" ca="1" si="4"/>
        <v>0</v>
      </c>
      <c r="N62" s="111" t="b">
        <f t="shared" ca="1" si="5"/>
        <v>0</v>
      </c>
      <c r="O62" s="111" t="str">
        <f ca="1">IF(PrnDB!$K62=0,"",IF(PrnDB!$K62&gt;1,"    ","")&amp;IF(PrnDB!$K62=3,"    ","")&amp;PrnDB!$G62)</f>
        <v/>
      </c>
    </row>
    <row r="63" spans="1:15" x14ac:dyDescent="0.25">
      <c r="A63" s="16"/>
      <c r="B63" s="103">
        <f t="shared" si="8"/>
        <v>0</v>
      </c>
      <c r="C63" s="104">
        <f t="shared" si="9"/>
        <v>0</v>
      </c>
      <c r="D63" s="104">
        <f t="shared" si="10"/>
        <v>-1</v>
      </c>
      <c r="G63" s="109">
        <f ca="1">OFFSET(B63,PrnDB!$J63,0)</f>
        <v>0</v>
      </c>
      <c r="H63" s="110">
        <f ca="1">OFFSET(C63,PrnDB!$J63,0)</f>
        <v>0</v>
      </c>
      <c r="I63" s="110">
        <f ca="1">OFFSET(D63,PrnDB!$J63,0)</f>
        <v>-1</v>
      </c>
      <c r="J63" s="110">
        <f t="shared" si="6"/>
        <v>269</v>
      </c>
      <c r="K63" s="111">
        <f ca="1">IF(PrnDB!$G63=0,0,IFERROR(INDEX($R$3:$R$23,MATCH(G63,$Q$3:$Q$23,0),1),3))</f>
        <v>0</v>
      </c>
      <c r="L63" s="111">
        <f t="shared" ca="1" si="3"/>
        <v>0</v>
      </c>
      <c r="M63" s="111">
        <f t="shared" ca="1" si="4"/>
        <v>0</v>
      </c>
      <c r="N63" s="111" t="b">
        <f t="shared" ca="1" si="5"/>
        <v>0</v>
      </c>
      <c r="O63" s="111" t="str">
        <f ca="1">IF(PrnDB!$K63=0,"",IF(PrnDB!$K63&gt;1,"    ","")&amp;IF(PrnDB!$K63=3,"    ","")&amp;PrnDB!$G63)</f>
        <v/>
      </c>
    </row>
    <row r="64" spans="1:15" x14ac:dyDescent="0.25">
      <c r="B64" s="103">
        <f t="shared" si="8"/>
        <v>0</v>
      </c>
      <c r="C64" s="104">
        <f t="shared" si="9"/>
        <v>0</v>
      </c>
      <c r="D64" s="104">
        <f t="shared" si="10"/>
        <v>-1</v>
      </c>
      <c r="G64" s="109">
        <f ca="1">OFFSET(B64,PrnDB!$J64,0)</f>
        <v>0</v>
      </c>
      <c r="H64" s="110">
        <f ca="1">OFFSET(C64,PrnDB!$J64,0)</f>
        <v>0</v>
      </c>
      <c r="I64" s="110">
        <f ca="1">OFFSET(D64,PrnDB!$J64,0)</f>
        <v>-1</v>
      </c>
      <c r="J64" s="110">
        <f t="shared" si="6"/>
        <v>269</v>
      </c>
      <c r="K64" s="111">
        <f ca="1">IF(PrnDB!$G64=0,0,IFERROR(INDEX($R$3:$R$23,MATCH(G64,$Q$3:$Q$23,0),1),3))</f>
        <v>0</v>
      </c>
      <c r="L64" s="111">
        <f t="shared" ca="1" si="3"/>
        <v>0</v>
      </c>
      <c r="M64" s="111">
        <f t="shared" ca="1" si="4"/>
        <v>0</v>
      </c>
      <c r="N64" s="111" t="b">
        <f t="shared" ca="1" si="5"/>
        <v>0</v>
      </c>
      <c r="O64" s="111" t="str">
        <f ca="1">IF(PrnDB!$K64=0,"",IF(PrnDB!$K64&gt;1,"    ","")&amp;IF(PrnDB!$K64=3,"    ","")&amp;PrnDB!$G64)</f>
        <v/>
      </c>
    </row>
    <row r="65" spans="1:15" x14ac:dyDescent="0.25">
      <c r="A65" s="16"/>
      <c r="B65" s="103">
        <f t="shared" si="8"/>
        <v>0</v>
      </c>
      <c r="C65" s="104">
        <f t="shared" si="9"/>
        <v>0</v>
      </c>
      <c r="D65" s="104">
        <f t="shared" si="10"/>
        <v>-1</v>
      </c>
      <c r="G65" s="109">
        <f ca="1">OFFSET(B65,PrnDB!$J65,0)</f>
        <v>0</v>
      </c>
      <c r="H65" s="110">
        <f ca="1">OFFSET(C65,PrnDB!$J65,0)</f>
        <v>0</v>
      </c>
      <c r="I65" s="110">
        <f ca="1">OFFSET(D65,PrnDB!$J65,0)</f>
        <v>-1</v>
      </c>
      <c r="J65" s="110">
        <f t="shared" si="6"/>
        <v>269</v>
      </c>
      <c r="K65" s="111">
        <f ca="1">IF(PrnDB!$G65=0,0,IFERROR(INDEX($R$3:$R$23,MATCH(G65,$Q$3:$Q$23,0),1),3))</f>
        <v>0</v>
      </c>
      <c r="L65" s="111">
        <f t="shared" ca="1" si="3"/>
        <v>0</v>
      </c>
      <c r="M65" s="111">
        <f t="shared" ca="1" si="4"/>
        <v>0</v>
      </c>
      <c r="N65" s="111" t="b">
        <f t="shared" ca="1" si="5"/>
        <v>0</v>
      </c>
      <c r="O65" s="111" t="str">
        <f ca="1">IF(PrnDB!$K65=0,"",IF(PrnDB!$K65&gt;1,"    ","")&amp;IF(PrnDB!$K65=3,"    ","")&amp;PrnDB!$G65)</f>
        <v/>
      </c>
    </row>
    <row r="66" spans="1:15" x14ac:dyDescent="0.25">
      <c r="B66" s="103">
        <f t="shared" si="8"/>
        <v>0</v>
      </c>
      <c r="C66" s="104">
        <f t="shared" si="9"/>
        <v>0</v>
      </c>
      <c r="D66" s="104">
        <f t="shared" si="10"/>
        <v>-1</v>
      </c>
      <c r="G66" s="109">
        <f ca="1">OFFSET(B66,PrnDB!$J66,0)</f>
        <v>0</v>
      </c>
      <c r="H66" s="110">
        <f ca="1">OFFSET(C66,PrnDB!$J66,0)</f>
        <v>0</v>
      </c>
      <c r="I66" s="110">
        <f ca="1">OFFSET(D66,PrnDB!$J66,0)</f>
        <v>-1</v>
      </c>
      <c r="J66" s="110">
        <f t="shared" si="6"/>
        <v>269</v>
      </c>
      <c r="K66" s="111">
        <f ca="1">IF(PrnDB!$G66=0,0,IFERROR(INDEX($R$3:$R$23,MATCH(G66,$Q$3:$Q$23,0),1),3))</f>
        <v>0</v>
      </c>
      <c r="L66" s="111">
        <f t="shared" ca="1" si="3"/>
        <v>0</v>
      </c>
      <c r="M66" s="111">
        <f t="shared" ca="1" si="4"/>
        <v>0</v>
      </c>
      <c r="N66" s="111" t="b">
        <f t="shared" ca="1" si="5"/>
        <v>0</v>
      </c>
      <c r="O66" s="111" t="str">
        <f ca="1">IF(PrnDB!$K66=0,"",IF(PrnDB!$K66&gt;1,"    ","")&amp;IF(PrnDB!$K66=3,"    ","")&amp;PrnDB!$G66)</f>
        <v/>
      </c>
    </row>
    <row r="67" spans="1:15" x14ac:dyDescent="0.25">
      <c r="A67" s="16"/>
      <c r="B67" s="103">
        <f t="shared" ref="B67:B98" si="11">IF(AND(ROW()-2&gt;=ROW(CashFlow1H)-6,ROW()-2&lt;=ROW(CashFlow1)-6),INDEX(Input,ROW(CashFlow1H)+ROW()-7,2),0)</f>
        <v>0</v>
      </c>
      <c r="C67" s="104">
        <f t="shared" ref="C67:C98" si="12">IF(D67=0,0,IF(AND(ROW()-2&gt;=ROW(CashFlow1H)-6,ROW()-2&lt;=ROW(CashFlow1)-6),INDEX(Input,ROW(CashFlow1H)+ROW()-7,15),0)*D67)</f>
        <v>0</v>
      </c>
      <c r="D67" s="104">
        <f t="shared" ref="D67:D98" si="13">IF(AND(ROW()-2&gt;=ROW(CashFlow1P)-7,ROW()-2&lt;ROW(CashFlow1N)-6),1,-1)*IFERROR(INDEX($U$3:$U$23,MATCH(B67,$Q$3:$Q$23,0),1),1)</f>
        <v>-1</v>
      </c>
      <c r="G67" s="109">
        <f ca="1">OFFSET(B67,PrnDB!$J67,0)</f>
        <v>0</v>
      </c>
      <c r="H67" s="110">
        <f ca="1">OFFSET(C67,PrnDB!$J67,0)</f>
        <v>0</v>
      </c>
      <c r="I67" s="110">
        <f ca="1">OFFSET(D67,PrnDB!$J67,0)</f>
        <v>-1</v>
      </c>
      <c r="J67" s="110">
        <f t="shared" si="6"/>
        <v>269</v>
      </c>
      <c r="K67" s="111">
        <f ca="1">IF(PrnDB!$G67=0,0,IFERROR(INDEX($R$3:$R$23,MATCH(G67,$Q$3:$Q$23,0),1),3))</f>
        <v>0</v>
      </c>
      <c r="L67" s="111">
        <f t="shared" ref="L67:L130" ca="1" si="14">IFERROR(INDEX($S$3:$S$23,MATCH(G67,$Q$3:$Q$23,0),1),0)</f>
        <v>0</v>
      </c>
      <c r="M67" s="111">
        <f t="shared" ref="M67:M130" ca="1" si="15">IFERROR(INDEX($T$3:$T$23,MATCH(G67,$Q$3:$Q$23,0),1),0)</f>
        <v>0</v>
      </c>
      <c r="N67" s="111" t="b">
        <f t="shared" ref="N67:N130" ca="1" si="16">ROW(N65)&lt;=$Q$28</f>
        <v>0</v>
      </c>
      <c r="O67" s="111" t="str">
        <f ca="1">IF(PrnDB!$K67=0,"",IF(PrnDB!$K67&gt;1,"    ","")&amp;IF(PrnDB!$K67=3,"    ","")&amp;PrnDB!$G67)</f>
        <v/>
      </c>
    </row>
    <row r="68" spans="1:15" x14ac:dyDescent="0.25">
      <c r="B68" s="103">
        <f t="shared" si="11"/>
        <v>0</v>
      </c>
      <c r="C68" s="104">
        <f t="shared" si="12"/>
        <v>0</v>
      </c>
      <c r="D68" s="104">
        <f t="shared" si="13"/>
        <v>-1</v>
      </c>
      <c r="G68" s="109">
        <f ca="1">OFFSET(B68,PrnDB!$J68,0)</f>
        <v>0</v>
      </c>
      <c r="H68" s="110">
        <f ca="1">OFFSET(C68,PrnDB!$J68,0)</f>
        <v>0</v>
      </c>
      <c r="I68" s="110">
        <f ca="1">OFFSET(D68,PrnDB!$J68,0)</f>
        <v>-1</v>
      </c>
      <c r="J68" s="110">
        <f t="shared" ref="J68:J131" si="17">IF(ROW(J66)&lt;=$Q$26,0,IF(ROW(J66)&lt;=($Q$26+$Q$27),150-$Q$26,300-$Q$26-$Q$27))</f>
        <v>269</v>
      </c>
      <c r="K68" s="111">
        <f ca="1">IF(PrnDB!$G68=0,0,IFERROR(INDEX($R$3:$R$23,MATCH(G68,$Q$3:$Q$23,0),1),3))</f>
        <v>0</v>
      </c>
      <c r="L68" s="111">
        <f t="shared" ca="1" si="14"/>
        <v>0</v>
      </c>
      <c r="M68" s="111">
        <f t="shared" ca="1" si="15"/>
        <v>0</v>
      </c>
      <c r="N68" s="111" t="b">
        <f t="shared" ca="1" si="16"/>
        <v>0</v>
      </c>
      <c r="O68" s="111" t="str">
        <f ca="1">IF(PrnDB!$K68=0,"",IF(PrnDB!$K68&gt;1,"    ","")&amp;IF(PrnDB!$K68=3,"    ","")&amp;PrnDB!$G68)</f>
        <v/>
      </c>
    </row>
    <row r="69" spans="1:15" x14ac:dyDescent="0.25">
      <c r="A69" s="16"/>
      <c r="B69" s="103">
        <f t="shared" si="11"/>
        <v>0</v>
      </c>
      <c r="C69" s="104">
        <f t="shared" si="12"/>
        <v>0</v>
      </c>
      <c r="D69" s="104">
        <f t="shared" si="13"/>
        <v>-1</v>
      </c>
      <c r="G69" s="109">
        <f ca="1">OFFSET(B69,PrnDB!$J69,0)</f>
        <v>0</v>
      </c>
      <c r="H69" s="110">
        <f ca="1">OFFSET(C69,PrnDB!$J69,0)</f>
        <v>0</v>
      </c>
      <c r="I69" s="110">
        <f ca="1">OFFSET(D69,PrnDB!$J69,0)</f>
        <v>-1</v>
      </c>
      <c r="J69" s="110">
        <f t="shared" si="17"/>
        <v>269</v>
      </c>
      <c r="K69" s="111">
        <f ca="1">IF(PrnDB!$G69=0,0,IFERROR(INDEX($R$3:$R$23,MATCH(G69,$Q$3:$Q$23,0),1),3))</f>
        <v>0</v>
      </c>
      <c r="L69" s="111">
        <f t="shared" ca="1" si="14"/>
        <v>0</v>
      </c>
      <c r="M69" s="111">
        <f t="shared" ca="1" si="15"/>
        <v>0</v>
      </c>
      <c r="N69" s="111" t="b">
        <f t="shared" ca="1" si="16"/>
        <v>0</v>
      </c>
      <c r="O69" s="111" t="str">
        <f ca="1">IF(PrnDB!$K69=0,"",IF(PrnDB!$K69&gt;1,"    ","")&amp;IF(PrnDB!$K69=3,"    ","")&amp;PrnDB!$G69)</f>
        <v/>
      </c>
    </row>
    <row r="70" spans="1:15" x14ac:dyDescent="0.25">
      <c r="B70" s="103">
        <f t="shared" si="11"/>
        <v>0</v>
      </c>
      <c r="C70" s="104">
        <f t="shared" si="12"/>
        <v>0</v>
      </c>
      <c r="D70" s="104">
        <f t="shared" si="13"/>
        <v>-1</v>
      </c>
      <c r="G70" s="109">
        <f ca="1">OFFSET(B70,PrnDB!$J70,0)</f>
        <v>0</v>
      </c>
      <c r="H70" s="110">
        <f ca="1">OFFSET(C70,PrnDB!$J70,0)</f>
        <v>0</v>
      </c>
      <c r="I70" s="110">
        <f ca="1">OFFSET(D70,PrnDB!$J70,0)</f>
        <v>-1</v>
      </c>
      <c r="J70" s="110">
        <f t="shared" si="17"/>
        <v>269</v>
      </c>
      <c r="K70" s="111">
        <f ca="1">IF(PrnDB!$G70=0,0,IFERROR(INDEX($R$3:$R$23,MATCH(G70,$Q$3:$Q$23,0),1),3))</f>
        <v>0</v>
      </c>
      <c r="L70" s="111">
        <f t="shared" ca="1" si="14"/>
        <v>0</v>
      </c>
      <c r="M70" s="111">
        <f t="shared" ca="1" si="15"/>
        <v>0</v>
      </c>
      <c r="N70" s="111" t="b">
        <f t="shared" ca="1" si="16"/>
        <v>0</v>
      </c>
      <c r="O70" s="111" t="str">
        <f ca="1">IF(PrnDB!$K70=0,"",IF(PrnDB!$K70&gt;1,"    ","")&amp;IF(PrnDB!$K70=3,"    ","")&amp;PrnDB!$G70)</f>
        <v/>
      </c>
    </row>
    <row r="71" spans="1:15" x14ac:dyDescent="0.25">
      <c r="A71" s="16"/>
      <c r="B71" s="103">
        <f t="shared" si="11"/>
        <v>0</v>
      </c>
      <c r="C71" s="104">
        <f t="shared" si="12"/>
        <v>0</v>
      </c>
      <c r="D71" s="104">
        <f t="shared" si="13"/>
        <v>-1</v>
      </c>
      <c r="G71" s="109">
        <f ca="1">OFFSET(B71,PrnDB!$J71,0)</f>
        <v>0</v>
      </c>
      <c r="H71" s="110">
        <f ca="1">OFFSET(C71,PrnDB!$J71,0)</f>
        <v>0</v>
      </c>
      <c r="I71" s="110">
        <f ca="1">OFFSET(D71,PrnDB!$J71,0)</f>
        <v>-1</v>
      </c>
      <c r="J71" s="110">
        <f t="shared" si="17"/>
        <v>269</v>
      </c>
      <c r="K71" s="111">
        <f ca="1">IF(PrnDB!$G71=0,0,IFERROR(INDEX($R$3:$R$23,MATCH(G71,$Q$3:$Q$23,0),1),3))</f>
        <v>0</v>
      </c>
      <c r="L71" s="111">
        <f t="shared" ca="1" si="14"/>
        <v>0</v>
      </c>
      <c r="M71" s="111">
        <f t="shared" ca="1" si="15"/>
        <v>0</v>
      </c>
      <c r="N71" s="111" t="b">
        <f t="shared" ca="1" si="16"/>
        <v>0</v>
      </c>
      <c r="O71" s="111" t="str">
        <f ca="1">IF(PrnDB!$K71=0,"",IF(PrnDB!$K71&gt;1,"    ","")&amp;IF(PrnDB!$K71=3,"    ","")&amp;PrnDB!$G71)</f>
        <v/>
      </c>
    </row>
    <row r="72" spans="1:15" x14ac:dyDescent="0.25">
      <c r="B72" s="103">
        <f t="shared" si="11"/>
        <v>0</v>
      </c>
      <c r="C72" s="104">
        <f t="shared" si="12"/>
        <v>0</v>
      </c>
      <c r="D72" s="104">
        <f t="shared" si="13"/>
        <v>-1</v>
      </c>
      <c r="G72" s="109">
        <f ca="1">OFFSET(B72,PrnDB!$J72,0)</f>
        <v>0</v>
      </c>
      <c r="H72" s="110">
        <f ca="1">OFFSET(C72,PrnDB!$J72,0)</f>
        <v>0</v>
      </c>
      <c r="I72" s="110">
        <f ca="1">OFFSET(D72,PrnDB!$J72,0)</f>
        <v>-1</v>
      </c>
      <c r="J72" s="110">
        <f t="shared" si="17"/>
        <v>269</v>
      </c>
      <c r="K72" s="111">
        <f ca="1">IF(PrnDB!$G72=0,0,IFERROR(INDEX($R$3:$R$23,MATCH(G72,$Q$3:$Q$23,0),1),3))</f>
        <v>0</v>
      </c>
      <c r="L72" s="111">
        <f t="shared" ca="1" si="14"/>
        <v>0</v>
      </c>
      <c r="M72" s="111">
        <f t="shared" ca="1" si="15"/>
        <v>0</v>
      </c>
      <c r="N72" s="111" t="b">
        <f t="shared" ca="1" si="16"/>
        <v>0</v>
      </c>
      <c r="O72" s="111" t="str">
        <f ca="1">IF(PrnDB!$K72=0,"",IF(PrnDB!$K72&gt;1,"    ","")&amp;IF(PrnDB!$K72=3,"    ","")&amp;PrnDB!$G72)</f>
        <v/>
      </c>
    </row>
    <row r="73" spans="1:15" x14ac:dyDescent="0.25">
      <c r="A73" s="16"/>
      <c r="B73" s="103">
        <f t="shared" si="11"/>
        <v>0</v>
      </c>
      <c r="C73" s="104">
        <f t="shared" si="12"/>
        <v>0</v>
      </c>
      <c r="D73" s="104">
        <f t="shared" si="13"/>
        <v>-1</v>
      </c>
      <c r="G73" s="109">
        <f ca="1">OFFSET(B73,PrnDB!$J73,0)</f>
        <v>0</v>
      </c>
      <c r="H73" s="110">
        <f ca="1">OFFSET(C73,PrnDB!$J73,0)</f>
        <v>0</v>
      </c>
      <c r="I73" s="110">
        <f ca="1">OFFSET(D73,PrnDB!$J73,0)</f>
        <v>-1</v>
      </c>
      <c r="J73" s="110">
        <f t="shared" si="17"/>
        <v>269</v>
      </c>
      <c r="K73" s="111">
        <f ca="1">IF(PrnDB!$G73=0,0,IFERROR(INDEX($R$3:$R$23,MATCH(G73,$Q$3:$Q$23,0),1),3))</f>
        <v>0</v>
      </c>
      <c r="L73" s="111">
        <f t="shared" ca="1" si="14"/>
        <v>0</v>
      </c>
      <c r="M73" s="111">
        <f t="shared" ca="1" si="15"/>
        <v>0</v>
      </c>
      <c r="N73" s="111" t="b">
        <f t="shared" ca="1" si="16"/>
        <v>0</v>
      </c>
      <c r="O73" s="111" t="str">
        <f ca="1">IF(PrnDB!$K73=0,"",IF(PrnDB!$K73&gt;1,"    ","")&amp;IF(PrnDB!$K73=3,"    ","")&amp;PrnDB!$G73)</f>
        <v/>
      </c>
    </row>
    <row r="74" spans="1:15" x14ac:dyDescent="0.25">
      <c r="B74" s="103">
        <f t="shared" si="11"/>
        <v>0</v>
      </c>
      <c r="C74" s="104">
        <f t="shared" si="12"/>
        <v>0</v>
      </c>
      <c r="D74" s="104">
        <f t="shared" si="13"/>
        <v>-1</v>
      </c>
      <c r="G74" s="109">
        <f ca="1">OFFSET(B74,PrnDB!$J74,0)</f>
        <v>0</v>
      </c>
      <c r="H74" s="110">
        <f ca="1">OFFSET(C74,PrnDB!$J74,0)</f>
        <v>0</v>
      </c>
      <c r="I74" s="110">
        <f ca="1">OFFSET(D74,PrnDB!$J74,0)</f>
        <v>-1</v>
      </c>
      <c r="J74" s="110">
        <f t="shared" si="17"/>
        <v>269</v>
      </c>
      <c r="K74" s="111">
        <f ca="1">IF(PrnDB!$G74=0,0,IFERROR(INDEX($R$3:$R$23,MATCH(G74,$Q$3:$Q$23,0),1),3))</f>
        <v>0</v>
      </c>
      <c r="L74" s="111">
        <f t="shared" ca="1" si="14"/>
        <v>0</v>
      </c>
      <c r="M74" s="111">
        <f t="shared" ca="1" si="15"/>
        <v>0</v>
      </c>
      <c r="N74" s="111" t="b">
        <f t="shared" ca="1" si="16"/>
        <v>0</v>
      </c>
      <c r="O74" s="111" t="str">
        <f ca="1">IF(PrnDB!$K74=0,"",IF(PrnDB!$K74&gt;1,"    ","")&amp;IF(PrnDB!$K74=3,"    ","")&amp;PrnDB!$G74)</f>
        <v/>
      </c>
    </row>
    <row r="75" spans="1:15" x14ac:dyDescent="0.25">
      <c r="A75" s="16"/>
      <c r="B75" s="103">
        <f t="shared" si="11"/>
        <v>0</v>
      </c>
      <c r="C75" s="104">
        <f t="shared" si="12"/>
        <v>0</v>
      </c>
      <c r="D75" s="104">
        <f t="shared" si="13"/>
        <v>-1</v>
      </c>
      <c r="G75" s="109">
        <f ca="1">OFFSET(B75,PrnDB!$J75,0)</f>
        <v>0</v>
      </c>
      <c r="H75" s="110">
        <f ca="1">OFFSET(C75,PrnDB!$J75,0)</f>
        <v>0</v>
      </c>
      <c r="I75" s="110">
        <f ca="1">OFFSET(D75,PrnDB!$J75,0)</f>
        <v>-1</v>
      </c>
      <c r="J75" s="110">
        <f t="shared" si="17"/>
        <v>269</v>
      </c>
      <c r="K75" s="111">
        <f ca="1">IF(PrnDB!$G75=0,0,IFERROR(INDEX($R$3:$R$23,MATCH(G75,$Q$3:$Q$23,0),1),3))</f>
        <v>0</v>
      </c>
      <c r="L75" s="111">
        <f t="shared" ca="1" si="14"/>
        <v>0</v>
      </c>
      <c r="M75" s="111">
        <f t="shared" ca="1" si="15"/>
        <v>0</v>
      </c>
      <c r="N75" s="111" t="b">
        <f t="shared" ca="1" si="16"/>
        <v>0</v>
      </c>
      <c r="O75" s="111" t="str">
        <f ca="1">IF(PrnDB!$K75=0,"",IF(PrnDB!$K75&gt;1,"    ","")&amp;IF(PrnDB!$K75=3,"    ","")&amp;PrnDB!$G75)</f>
        <v/>
      </c>
    </row>
    <row r="76" spans="1:15" x14ac:dyDescent="0.25">
      <c r="B76" s="103">
        <f t="shared" si="11"/>
        <v>0</v>
      </c>
      <c r="C76" s="104">
        <f t="shared" si="12"/>
        <v>0</v>
      </c>
      <c r="D76" s="104">
        <f t="shared" si="13"/>
        <v>-1</v>
      </c>
      <c r="G76" s="109">
        <f ca="1">OFFSET(B76,PrnDB!$J76,0)</f>
        <v>0</v>
      </c>
      <c r="H76" s="110">
        <f ca="1">OFFSET(C76,PrnDB!$J76,0)</f>
        <v>0</v>
      </c>
      <c r="I76" s="110">
        <f ca="1">OFFSET(D76,PrnDB!$J76,0)</f>
        <v>-1</v>
      </c>
      <c r="J76" s="110">
        <f t="shared" si="17"/>
        <v>269</v>
      </c>
      <c r="K76" s="111">
        <f ca="1">IF(PrnDB!$G76=0,0,IFERROR(INDEX($R$3:$R$23,MATCH(G76,$Q$3:$Q$23,0),1),3))</f>
        <v>0</v>
      </c>
      <c r="L76" s="111">
        <f t="shared" ca="1" si="14"/>
        <v>0</v>
      </c>
      <c r="M76" s="111">
        <f t="shared" ca="1" si="15"/>
        <v>0</v>
      </c>
      <c r="N76" s="111" t="b">
        <f t="shared" ca="1" si="16"/>
        <v>0</v>
      </c>
      <c r="O76" s="111" t="str">
        <f ca="1">IF(PrnDB!$K76=0,"",IF(PrnDB!$K76&gt;1,"    ","")&amp;IF(PrnDB!$K76=3,"    ","")&amp;PrnDB!$G76)</f>
        <v/>
      </c>
    </row>
    <row r="77" spans="1:15" x14ac:dyDescent="0.25">
      <c r="A77" s="16"/>
      <c r="B77" s="103">
        <f t="shared" si="11"/>
        <v>0</v>
      </c>
      <c r="C77" s="104">
        <f t="shared" si="12"/>
        <v>0</v>
      </c>
      <c r="D77" s="104">
        <f t="shared" si="13"/>
        <v>-1</v>
      </c>
      <c r="G77" s="109">
        <f ca="1">OFFSET(B77,PrnDB!$J77,0)</f>
        <v>0</v>
      </c>
      <c r="H77" s="110">
        <f ca="1">OFFSET(C77,PrnDB!$J77,0)</f>
        <v>0</v>
      </c>
      <c r="I77" s="110">
        <f ca="1">OFFSET(D77,PrnDB!$J77,0)</f>
        <v>-1</v>
      </c>
      <c r="J77" s="110">
        <f t="shared" si="17"/>
        <v>269</v>
      </c>
      <c r="K77" s="111">
        <f ca="1">IF(PrnDB!$G77=0,0,IFERROR(INDEX($R$3:$R$23,MATCH(G77,$Q$3:$Q$23,0),1),3))</f>
        <v>0</v>
      </c>
      <c r="L77" s="111">
        <f t="shared" ca="1" si="14"/>
        <v>0</v>
      </c>
      <c r="M77" s="111">
        <f t="shared" ca="1" si="15"/>
        <v>0</v>
      </c>
      <c r="N77" s="111" t="b">
        <f t="shared" ca="1" si="16"/>
        <v>0</v>
      </c>
      <c r="O77" s="111" t="str">
        <f ca="1">IF(PrnDB!$K77=0,"",IF(PrnDB!$K77&gt;1,"    ","")&amp;IF(PrnDB!$K77=3,"    ","")&amp;PrnDB!$G77)</f>
        <v/>
      </c>
    </row>
    <row r="78" spans="1:15" x14ac:dyDescent="0.25">
      <c r="B78" s="103">
        <f t="shared" si="11"/>
        <v>0</v>
      </c>
      <c r="C78" s="104">
        <f t="shared" si="12"/>
        <v>0</v>
      </c>
      <c r="D78" s="104">
        <f t="shared" si="13"/>
        <v>-1</v>
      </c>
      <c r="G78" s="109">
        <f ca="1">OFFSET(B78,PrnDB!$J78,0)</f>
        <v>0</v>
      </c>
      <c r="H78" s="110">
        <f ca="1">OFFSET(C78,PrnDB!$J78,0)</f>
        <v>0</v>
      </c>
      <c r="I78" s="110">
        <f ca="1">OFFSET(D78,PrnDB!$J78,0)</f>
        <v>-1</v>
      </c>
      <c r="J78" s="110">
        <f t="shared" si="17"/>
        <v>269</v>
      </c>
      <c r="K78" s="111">
        <f ca="1">IF(PrnDB!$G78=0,0,IFERROR(INDEX($R$3:$R$23,MATCH(G78,$Q$3:$Q$23,0),1),3))</f>
        <v>0</v>
      </c>
      <c r="L78" s="111">
        <f t="shared" ca="1" si="14"/>
        <v>0</v>
      </c>
      <c r="M78" s="111">
        <f t="shared" ca="1" si="15"/>
        <v>0</v>
      </c>
      <c r="N78" s="111" t="b">
        <f t="shared" ca="1" si="16"/>
        <v>0</v>
      </c>
      <c r="O78" s="111" t="str">
        <f ca="1">IF(PrnDB!$K78=0,"",IF(PrnDB!$K78&gt;1,"    ","")&amp;IF(PrnDB!$K78=3,"    ","")&amp;PrnDB!$G78)</f>
        <v/>
      </c>
    </row>
    <row r="79" spans="1:15" x14ac:dyDescent="0.25">
      <c r="A79" s="16"/>
      <c r="B79" s="103">
        <f t="shared" si="11"/>
        <v>0</v>
      </c>
      <c r="C79" s="104">
        <f t="shared" si="12"/>
        <v>0</v>
      </c>
      <c r="D79" s="104">
        <f t="shared" si="13"/>
        <v>-1</v>
      </c>
      <c r="G79" s="109">
        <f ca="1">OFFSET(B79,PrnDB!$J79,0)</f>
        <v>0</v>
      </c>
      <c r="H79" s="110">
        <f ca="1">OFFSET(C79,PrnDB!$J79,0)</f>
        <v>0</v>
      </c>
      <c r="I79" s="110">
        <f ca="1">OFFSET(D79,PrnDB!$J79,0)</f>
        <v>-1</v>
      </c>
      <c r="J79" s="110">
        <f t="shared" si="17"/>
        <v>269</v>
      </c>
      <c r="K79" s="111">
        <f ca="1">IF(PrnDB!$G79=0,0,IFERROR(INDEX($R$3:$R$23,MATCH(G79,$Q$3:$Q$23,0),1),3))</f>
        <v>0</v>
      </c>
      <c r="L79" s="111">
        <f t="shared" ca="1" si="14"/>
        <v>0</v>
      </c>
      <c r="M79" s="111">
        <f t="shared" ca="1" si="15"/>
        <v>0</v>
      </c>
      <c r="N79" s="111" t="b">
        <f t="shared" ca="1" si="16"/>
        <v>0</v>
      </c>
      <c r="O79" s="111" t="str">
        <f ca="1">IF(PrnDB!$K79=0,"",IF(PrnDB!$K79&gt;1,"    ","")&amp;IF(PrnDB!$K79=3,"    ","")&amp;PrnDB!$G79)</f>
        <v/>
      </c>
    </row>
    <row r="80" spans="1:15" x14ac:dyDescent="0.25">
      <c r="B80" s="103">
        <f t="shared" si="11"/>
        <v>0</v>
      </c>
      <c r="C80" s="104">
        <f t="shared" si="12"/>
        <v>0</v>
      </c>
      <c r="D80" s="104">
        <f t="shared" si="13"/>
        <v>-1</v>
      </c>
      <c r="G80" s="109">
        <f ca="1">OFFSET(B80,PrnDB!$J80,0)</f>
        <v>0</v>
      </c>
      <c r="H80" s="110">
        <f ca="1">OFFSET(C80,PrnDB!$J80,0)</f>
        <v>0</v>
      </c>
      <c r="I80" s="110">
        <f ca="1">OFFSET(D80,PrnDB!$J80,0)</f>
        <v>-1</v>
      </c>
      <c r="J80" s="110">
        <f t="shared" si="17"/>
        <v>269</v>
      </c>
      <c r="K80" s="111">
        <f ca="1">IF(PrnDB!$G80=0,0,IFERROR(INDEX($R$3:$R$23,MATCH(G80,$Q$3:$Q$23,0),1),3))</f>
        <v>0</v>
      </c>
      <c r="L80" s="111">
        <f t="shared" ca="1" si="14"/>
        <v>0</v>
      </c>
      <c r="M80" s="111">
        <f t="shared" ca="1" si="15"/>
        <v>0</v>
      </c>
      <c r="N80" s="111" t="b">
        <f t="shared" ca="1" si="16"/>
        <v>0</v>
      </c>
      <c r="O80" s="111" t="str">
        <f ca="1">IF(PrnDB!$K80=0,"",IF(PrnDB!$K80&gt;1,"    ","")&amp;IF(PrnDB!$K80=3,"    ","")&amp;PrnDB!$G80)</f>
        <v/>
      </c>
    </row>
    <row r="81" spans="1:15" x14ac:dyDescent="0.25">
      <c r="A81" s="16"/>
      <c r="B81" s="103">
        <f t="shared" si="11"/>
        <v>0</v>
      </c>
      <c r="C81" s="104">
        <f t="shared" si="12"/>
        <v>0</v>
      </c>
      <c r="D81" s="104">
        <f t="shared" si="13"/>
        <v>-1</v>
      </c>
      <c r="G81" s="109">
        <f ca="1">OFFSET(B81,PrnDB!$J81,0)</f>
        <v>0</v>
      </c>
      <c r="H81" s="110">
        <f ca="1">OFFSET(C81,PrnDB!$J81,0)</f>
        <v>0</v>
      </c>
      <c r="I81" s="110">
        <f ca="1">OFFSET(D81,PrnDB!$J81,0)</f>
        <v>-1</v>
      </c>
      <c r="J81" s="110">
        <f t="shared" si="17"/>
        <v>269</v>
      </c>
      <c r="K81" s="111">
        <f ca="1">IF(PrnDB!$G81=0,0,IFERROR(INDEX($R$3:$R$23,MATCH(G81,$Q$3:$Q$23,0),1),3))</f>
        <v>0</v>
      </c>
      <c r="L81" s="111">
        <f t="shared" ca="1" si="14"/>
        <v>0</v>
      </c>
      <c r="M81" s="111">
        <f t="shared" ca="1" si="15"/>
        <v>0</v>
      </c>
      <c r="N81" s="111" t="b">
        <f t="shared" ca="1" si="16"/>
        <v>0</v>
      </c>
      <c r="O81" s="111" t="str">
        <f ca="1">IF(PrnDB!$K81=0,"",IF(PrnDB!$K81&gt;1,"    ","")&amp;IF(PrnDB!$K81=3,"    ","")&amp;PrnDB!$G81)</f>
        <v/>
      </c>
    </row>
    <row r="82" spans="1:15" x14ac:dyDescent="0.25">
      <c r="B82" s="103">
        <f t="shared" si="11"/>
        <v>0</v>
      </c>
      <c r="C82" s="104">
        <f t="shared" si="12"/>
        <v>0</v>
      </c>
      <c r="D82" s="104">
        <f t="shared" si="13"/>
        <v>-1</v>
      </c>
      <c r="G82" s="109">
        <f ca="1">OFFSET(B82,PrnDB!$J82,0)</f>
        <v>0</v>
      </c>
      <c r="H82" s="110">
        <f ca="1">OFFSET(C82,PrnDB!$J82,0)</f>
        <v>0</v>
      </c>
      <c r="I82" s="110">
        <f ca="1">OFFSET(D82,PrnDB!$J82,0)</f>
        <v>-1</v>
      </c>
      <c r="J82" s="110">
        <f t="shared" si="17"/>
        <v>269</v>
      </c>
      <c r="K82" s="111">
        <f ca="1">IF(PrnDB!$G82=0,0,IFERROR(INDEX($R$3:$R$23,MATCH(G82,$Q$3:$Q$23,0),1),3))</f>
        <v>0</v>
      </c>
      <c r="L82" s="111">
        <f t="shared" ca="1" si="14"/>
        <v>0</v>
      </c>
      <c r="M82" s="111">
        <f t="shared" ca="1" si="15"/>
        <v>0</v>
      </c>
      <c r="N82" s="111" t="b">
        <f t="shared" ca="1" si="16"/>
        <v>0</v>
      </c>
      <c r="O82" s="111" t="str">
        <f ca="1">IF(PrnDB!$K82=0,"",IF(PrnDB!$K82&gt;1,"    ","")&amp;IF(PrnDB!$K82=3,"    ","")&amp;PrnDB!$G82)</f>
        <v/>
      </c>
    </row>
    <row r="83" spans="1:15" x14ac:dyDescent="0.25">
      <c r="A83" s="16"/>
      <c r="B83" s="103">
        <f t="shared" si="11"/>
        <v>0</v>
      </c>
      <c r="C83" s="104">
        <f t="shared" si="12"/>
        <v>0</v>
      </c>
      <c r="D83" s="104">
        <f t="shared" si="13"/>
        <v>-1</v>
      </c>
      <c r="G83" s="109">
        <f ca="1">OFFSET(B83,PrnDB!$J83,0)</f>
        <v>0</v>
      </c>
      <c r="H83" s="110">
        <f ca="1">OFFSET(C83,PrnDB!$J83,0)</f>
        <v>0</v>
      </c>
      <c r="I83" s="110">
        <f ca="1">OFFSET(D83,PrnDB!$J83,0)</f>
        <v>-1</v>
      </c>
      <c r="J83" s="110">
        <f t="shared" si="17"/>
        <v>269</v>
      </c>
      <c r="K83" s="111">
        <f ca="1">IF(PrnDB!$G83=0,0,IFERROR(INDEX($R$3:$R$23,MATCH(G83,$Q$3:$Q$23,0),1),3))</f>
        <v>0</v>
      </c>
      <c r="L83" s="111">
        <f t="shared" ca="1" si="14"/>
        <v>0</v>
      </c>
      <c r="M83" s="111">
        <f t="shared" ca="1" si="15"/>
        <v>0</v>
      </c>
      <c r="N83" s="111" t="b">
        <f t="shared" ca="1" si="16"/>
        <v>0</v>
      </c>
      <c r="O83" s="111" t="str">
        <f ca="1">IF(PrnDB!$K83=0,"",IF(PrnDB!$K83&gt;1,"    ","")&amp;IF(PrnDB!$K83=3,"    ","")&amp;PrnDB!$G83)</f>
        <v/>
      </c>
    </row>
    <row r="84" spans="1:15" x14ac:dyDescent="0.25">
      <c r="B84" s="103">
        <f t="shared" si="11"/>
        <v>0</v>
      </c>
      <c r="C84" s="104">
        <f t="shared" si="12"/>
        <v>0</v>
      </c>
      <c r="D84" s="104">
        <f t="shared" si="13"/>
        <v>-1</v>
      </c>
      <c r="G84" s="109">
        <f ca="1">OFFSET(B84,PrnDB!$J84,0)</f>
        <v>0</v>
      </c>
      <c r="H84" s="110">
        <f ca="1">OFFSET(C84,PrnDB!$J84,0)</f>
        <v>0</v>
      </c>
      <c r="I84" s="110">
        <f ca="1">OFFSET(D84,PrnDB!$J84,0)</f>
        <v>-1</v>
      </c>
      <c r="J84" s="110">
        <f t="shared" si="17"/>
        <v>269</v>
      </c>
      <c r="K84" s="111">
        <f ca="1">IF(PrnDB!$G84=0,0,IFERROR(INDEX($R$3:$R$23,MATCH(G84,$Q$3:$Q$23,0),1),3))</f>
        <v>0</v>
      </c>
      <c r="L84" s="111">
        <f t="shared" ca="1" si="14"/>
        <v>0</v>
      </c>
      <c r="M84" s="111">
        <f t="shared" ca="1" si="15"/>
        <v>0</v>
      </c>
      <c r="N84" s="111" t="b">
        <f t="shared" ca="1" si="16"/>
        <v>0</v>
      </c>
      <c r="O84" s="111" t="str">
        <f ca="1">IF(PrnDB!$K84=0,"",IF(PrnDB!$K84&gt;1,"    ","")&amp;IF(PrnDB!$K84=3,"    ","")&amp;PrnDB!$G84)</f>
        <v/>
      </c>
    </row>
    <row r="85" spans="1:15" x14ac:dyDescent="0.25">
      <c r="A85" s="16"/>
      <c r="B85" s="103">
        <f t="shared" si="11"/>
        <v>0</v>
      </c>
      <c r="C85" s="104">
        <f t="shared" si="12"/>
        <v>0</v>
      </c>
      <c r="D85" s="104">
        <f t="shared" si="13"/>
        <v>-1</v>
      </c>
      <c r="G85" s="109">
        <f ca="1">OFFSET(B85,PrnDB!$J85,0)</f>
        <v>0</v>
      </c>
      <c r="H85" s="110">
        <f ca="1">OFFSET(C85,PrnDB!$J85,0)</f>
        <v>0</v>
      </c>
      <c r="I85" s="110">
        <f ca="1">OFFSET(D85,PrnDB!$J85,0)</f>
        <v>-1</v>
      </c>
      <c r="J85" s="110">
        <f t="shared" si="17"/>
        <v>269</v>
      </c>
      <c r="K85" s="111">
        <f ca="1">IF(PrnDB!$G85=0,0,IFERROR(INDEX($R$3:$R$23,MATCH(G85,$Q$3:$Q$23,0),1),3))</f>
        <v>0</v>
      </c>
      <c r="L85" s="111">
        <f t="shared" ca="1" si="14"/>
        <v>0</v>
      </c>
      <c r="M85" s="111">
        <f t="shared" ca="1" si="15"/>
        <v>0</v>
      </c>
      <c r="N85" s="111" t="b">
        <f t="shared" ca="1" si="16"/>
        <v>0</v>
      </c>
      <c r="O85" s="111" t="str">
        <f ca="1">IF(PrnDB!$K85=0,"",IF(PrnDB!$K85&gt;1,"    ","")&amp;IF(PrnDB!$K85=3,"    ","")&amp;PrnDB!$G85)</f>
        <v/>
      </c>
    </row>
    <row r="86" spans="1:15" x14ac:dyDescent="0.25">
      <c r="B86" s="103">
        <f t="shared" si="11"/>
        <v>0</v>
      </c>
      <c r="C86" s="104">
        <f t="shared" si="12"/>
        <v>0</v>
      </c>
      <c r="D86" s="104">
        <f t="shared" si="13"/>
        <v>-1</v>
      </c>
      <c r="G86" s="109">
        <f ca="1">OFFSET(B86,PrnDB!$J86,0)</f>
        <v>0</v>
      </c>
      <c r="H86" s="110">
        <f ca="1">OFFSET(C86,PrnDB!$J86,0)</f>
        <v>0</v>
      </c>
      <c r="I86" s="110">
        <f ca="1">OFFSET(D86,PrnDB!$J86,0)</f>
        <v>-1</v>
      </c>
      <c r="J86" s="110">
        <f t="shared" si="17"/>
        <v>269</v>
      </c>
      <c r="K86" s="111">
        <f ca="1">IF(PrnDB!$G86=0,0,IFERROR(INDEX($R$3:$R$23,MATCH(G86,$Q$3:$Q$23,0),1),3))</f>
        <v>0</v>
      </c>
      <c r="L86" s="111">
        <f t="shared" ca="1" si="14"/>
        <v>0</v>
      </c>
      <c r="M86" s="111">
        <f t="shared" ca="1" si="15"/>
        <v>0</v>
      </c>
      <c r="N86" s="111" t="b">
        <f t="shared" ca="1" si="16"/>
        <v>0</v>
      </c>
      <c r="O86" s="111" t="str">
        <f ca="1">IF(PrnDB!$K86=0,"",IF(PrnDB!$K86&gt;1,"    ","")&amp;IF(PrnDB!$K86=3,"    ","")&amp;PrnDB!$G86)</f>
        <v/>
      </c>
    </row>
    <row r="87" spans="1:15" x14ac:dyDescent="0.25">
      <c r="A87" s="16"/>
      <c r="B87" s="103">
        <f t="shared" si="11"/>
        <v>0</v>
      </c>
      <c r="C87" s="104">
        <f t="shared" si="12"/>
        <v>0</v>
      </c>
      <c r="D87" s="104">
        <f t="shared" si="13"/>
        <v>-1</v>
      </c>
      <c r="G87" s="109">
        <f ca="1">OFFSET(B87,PrnDB!$J87,0)</f>
        <v>0</v>
      </c>
      <c r="H87" s="110">
        <f ca="1">OFFSET(C87,PrnDB!$J87,0)</f>
        <v>0</v>
      </c>
      <c r="I87" s="110">
        <f ca="1">OFFSET(D87,PrnDB!$J87,0)</f>
        <v>-1</v>
      </c>
      <c r="J87" s="110">
        <f t="shared" si="17"/>
        <v>269</v>
      </c>
      <c r="K87" s="111">
        <f ca="1">IF(PrnDB!$G87=0,0,IFERROR(INDEX($R$3:$R$23,MATCH(G87,$Q$3:$Q$23,0),1),3))</f>
        <v>0</v>
      </c>
      <c r="L87" s="111">
        <f t="shared" ca="1" si="14"/>
        <v>0</v>
      </c>
      <c r="M87" s="111">
        <f t="shared" ca="1" si="15"/>
        <v>0</v>
      </c>
      <c r="N87" s="111" t="b">
        <f t="shared" ca="1" si="16"/>
        <v>0</v>
      </c>
      <c r="O87" s="111" t="str">
        <f ca="1">IF(PrnDB!$K87=0,"",IF(PrnDB!$K87&gt;1,"    ","")&amp;IF(PrnDB!$K87=3,"    ","")&amp;PrnDB!$G87)</f>
        <v/>
      </c>
    </row>
    <row r="88" spans="1:15" x14ac:dyDescent="0.25">
      <c r="B88" s="103">
        <f t="shared" si="11"/>
        <v>0</v>
      </c>
      <c r="C88" s="104">
        <f t="shared" si="12"/>
        <v>0</v>
      </c>
      <c r="D88" s="104">
        <f t="shared" si="13"/>
        <v>-1</v>
      </c>
      <c r="G88" s="109">
        <f ca="1">OFFSET(B88,PrnDB!$J88,0)</f>
        <v>0</v>
      </c>
      <c r="H88" s="110">
        <f ca="1">OFFSET(C88,PrnDB!$J88,0)</f>
        <v>0</v>
      </c>
      <c r="I88" s="110">
        <f ca="1">OFFSET(D88,PrnDB!$J88,0)</f>
        <v>-1</v>
      </c>
      <c r="J88" s="110">
        <f t="shared" si="17"/>
        <v>269</v>
      </c>
      <c r="K88" s="111">
        <f ca="1">IF(PrnDB!$G88=0,0,IFERROR(INDEX($R$3:$R$23,MATCH(G88,$Q$3:$Q$23,0),1),3))</f>
        <v>0</v>
      </c>
      <c r="L88" s="111">
        <f t="shared" ca="1" si="14"/>
        <v>0</v>
      </c>
      <c r="M88" s="111">
        <f t="shared" ca="1" si="15"/>
        <v>0</v>
      </c>
      <c r="N88" s="111" t="b">
        <f t="shared" ca="1" si="16"/>
        <v>0</v>
      </c>
      <c r="O88" s="111" t="str">
        <f ca="1">IF(PrnDB!$K88=0,"",IF(PrnDB!$K88&gt;1,"    ","")&amp;IF(PrnDB!$K88=3,"    ","")&amp;PrnDB!$G88)</f>
        <v/>
      </c>
    </row>
    <row r="89" spans="1:15" x14ac:dyDescent="0.25">
      <c r="A89" s="16"/>
      <c r="B89" s="103">
        <f t="shared" si="11"/>
        <v>0</v>
      </c>
      <c r="C89" s="104">
        <f t="shared" si="12"/>
        <v>0</v>
      </c>
      <c r="D89" s="104">
        <f t="shared" si="13"/>
        <v>-1</v>
      </c>
      <c r="G89" s="109">
        <f ca="1">OFFSET(B89,PrnDB!$J89,0)</f>
        <v>0</v>
      </c>
      <c r="H89" s="110">
        <f ca="1">OFFSET(C89,PrnDB!$J89,0)</f>
        <v>0</v>
      </c>
      <c r="I89" s="110">
        <f ca="1">OFFSET(D89,PrnDB!$J89,0)</f>
        <v>-1</v>
      </c>
      <c r="J89" s="110">
        <f t="shared" si="17"/>
        <v>269</v>
      </c>
      <c r="K89" s="111">
        <f ca="1">IF(PrnDB!$G89=0,0,IFERROR(INDEX($R$3:$R$23,MATCH(G89,$Q$3:$Q$23,0),1),3))</f>
        <v>0</v>
      </c>
      <c r="L89" s="111">
        <f t="shared" ca="1" si="14"/>
        <v>0</v>
      </c>
      <c r="M89" s="111">
        <f t="shared" ca="1" si="15"/>
        <v>0</v>
      </c>
      <c r="N89" s="111" t="b">
        <f t="shared" ca="1" si="16"/>
        <v>0</v>
      </c>
      <c r="O89" s="111" t="str">
        <f ca="1">IF(PrnDB!$K89=0,"",IF(PrnDB!$K89&gt;1,"    ","")&amp;IF(PrnDB!$K89=3,"    ","")&amp;PrnDB!$G89)</f>
        <v/>
      </c>
    </row>
    <row r="90" spans="1:15" x14ac:dyDescent="0.25">
      <c r="B90" s="103">
        <f t="shared" si="11"/>
        <v>0</v>
      </c>
      <c r="C90" s="104">
        <f t="shared" si="12"/>
        <v>0</v>
      </c>
      <c r="D90" s="104">
        <f t="shared" si="13"/>
        <v>-1</v>
      </c>
      <c r="G90" s="109">
        <f ca="1">OFFSET(B90,PrnDB!$J90,0)</f>
        <v>0</v>
      </c>
      <c r="H90" s="110">
        <f ca="1">OFFSET(C90,PrnDB!$J90,0)</f>
        <v>0</v>
      </c>
      <c r="I90" s="110">
        <f ca="1">OFFSET(D90,PrnDB!$J90,0)</f>
        <v>-1</v>
      </c>
      <c r="J90" s="110">
        <f t="shared" si="17"/>
        <v>269</v>
      </c>
      <c r="K90" s="111">
        <f ca="1">IF(PrnDB!$G90=0,0,IFERROR(INDEX($R$3:$R$23,MATCH(G90,$Q$3:$Q$23,0),1),3))</f>
        <v>0</v>
      </c>
      <c r="L90" s="111">
        <f t="shared" ca="1" si="14"/>
        <v>0</v>
      </c>
      <c r="M90" s="111">
        <f t="shared" ca="1" si="15"/>
        <v>0</v>
      </c>
      <c r="N90" s="111" t="b">
        <f t="shared" ca="1" si="16"/>
        <v>0</v>
      </c>
      <c r="O90" s="111" t="str">
        <f ca="1">IF(PrnDB!$K90=0,"",IF(PrnDB!$K90&gt;1,"    ","")&amp;IF(PrnDB!$K90=3,"    ","")&amp;PrnDB!$G90)</f>
        <v/>
      </c>
    </row>
    <row r="91" spans="1:15" x14ac:dyDescent="0.25">
      <c r="A91" s="16"/>
      <c r="B91" s="103">
        <f t="shared" si="11"/>
        <v>0</v>
      </c>
      <c r="C91" s="104">
        <f t="shared" si="12"/>
        <v>0</v>
      </c>
      <c r="D91" s="104">
        <f t="shared" si="13"/>
        <v>-1</v>
      </c>
      <c r="G91" s="109">
        <f ca="1">OFFSET(B91,PrnDB!$J91,0)</f>
        <v>0</v>
      </c>
      <c r="H91" s="110">
        <f ca="1">OFFSET(C91,PrnDB!$J91,0)</f>
        <v>0</v>
      </c>
      <c r="I91" s="110">
        <f ca="1">OFFSET(D91,PrnDB!$J91,0)</f>
        <v>-1</v>
      </c>
      <c r="J91" s="110">
        <f t="shared" si="17"/>
        <v>269</v>
      </c>
      <c r="K91" s="111">
        <f ca="1">IF(PrnDB!$G91=0,0,IFERROR(INDEX($R$3:$R$23,MATCH(G91,$Q$3:$Q$23,0),1),3))</f>
        <v>0</v>
      </c>
      <c r="L91" s="111">
        <f t="shared" ca="1" si="14"/>
        <v>0</v>
      </c>
      <c r="M91" s="111">
        <f t="shared" ca="1" si="15"/>
        <v>0</v>
      </c>
      <c r="N91" s="111" t="b">
        <f t="shared" ca="1" si="16"/>
        <v>0</v>
      </c>
      <c r="O91" s="111" t="str">
        <f ca="1">IF(PrnDB!$K91=0,"",IF(PrnDB!$K91&gt;1,"    ","")&amp;IF(PrnDB!$K91=3,"    ","")&amp;PrnDB!$G91)</f>
        <v/>
      </c>
    </row>
    <row r="92" spans="1:15" x14ac:dyDescent="0.25">
      <c r="B92" s="103">
        <f t="shared" si="11"/>
        <v>0</v>
      </c>
      <c r="C92" s="104">
        <f t="shared" si="12"/>
        <v>0</v>
      </c>
      <c r="D92" s="104">
        <f t="shared" si="13"/>
        <v>-1</v>
      </c>
      <c r="G92" s="109">
        <f ca="1">OFFSET(B92,PrnDB!$J92,0)</f>
        <v>0</v>
      </c>
      <c r="H92" s="110">
        <f ca="1">OFFSET(C92,PrnDB!$J92,0)</f>
        <v>0</v>
      </c>
      <c r="I92" s="110">
        <f ca="1">OFFSET(D92,PrnDB!$J92,0)</f>
        <v>-1</v>
      </c>
      <c r="J92" s="110">
        <f t="shared" si="17"/>
        <v>269</v>
      </c>
      <c r="K92" s="111">
        <f ca="1">IF(PrnDB!$G92=0,0,IFERROR(INDEX($R$3:$R$23,MATCH(G92,$Q$3:$Q$23,0),1),3))</f>
        <v>0</v>
      </c>
      <c r="L92" s="111">
        <f t="shared" ca="1" si="14"/>
        <v>0</v>
      </c>
      <c r="M92" s="111">
        <f t="shared" ca="1" si="15"/>
        <v>0</v>
      </c>
      <c r="N92" s="111" t="b">
        <f t="shared" ca="1" si="16"/>
        <v>0</v>
      </c>
      <c r="O92" s="111" t="str">
        <f ca="1">IF(PrnDB!$K92=0,"",IF(PrnDB!$K92&gt;1,"    ","")&amp;IF(PrnDB!$K92=3,"    ","")&amp;PrnDB!$G92)</f>
        <v/>
      </c>
    </row>
    <row r="93" spans="1:15" x14ac:dyDescent="0.25">
      <c r="A93" s="16"/>
      <c r="B93" s="103">
        <f t="shared" si="11"/>
        <v>0</v>
      </c>
      <c r="C93" s="104">
        <f t="shared" si="12"/>
        <v>0</v>
      </c>
      <c r="D93" s="104">
        <f t="shared" si="13"/>
        <v>-1</v>
      </c>
      <c r="G93" s="109">
        <f ca="1">OFFSET(B93,PrnDB!$J93,0)</f>
        <v>0</v>
      </c>
      <c r="H93" s="110">
        <f ca="1">OFFSET(C93,PrnDB!$J93,0)</f>
        <v>0</v>
      </c>
      <c r="I93" s="110">
        <f ca="1">OFFSET(D93,PrnDB!$J93,0)</f>
        <v>-1</v>
      </c>
      <c r="J93" s="110">
        <f t="shared" si="17"/>
        <v>269</v>
      </c>
      <c r="K93" s="111">
        <f ca="1">IF(PrnDB!$G93=0,0,IFERROR(INDEX($R$3:$R$23,MATCH(G93,$Q$3:$Q$23,0),1),3))</f>
        <v>0</v>
      </c>
      <c r="L93" s="111">
        <f t="shared" ca="1" si="14"/>
        <v>0</v>
      </c>
      <c r="M93" s="111">
        <f t="shared" ca="1" si="15"/>
        <v>0</v>
      </c>
      <c r="N93" s="111" t="b">
        <f t="shared" ca="1" si="16"/>
        <v>0</v>
      </c>
      <c r="O93" s="111" t="str">
        <f ca="1">IF(PrnDB!$K93=0,"",IF(PrnDB!$K93&gt;1,"    ","")&amp;IF(PrnDB!$K93=3,"    ","")&amp;PrnDB!$G93)</f>
        <v/>
      </c>
    </row>
    <row r="94" spans="1:15" x14ac:dyDescent="0.25">
      <c r="B94" s="103">
        <f t="shared" si="11"/>
        <v>0</v>
      </c>
      <c r="C94" s="104">
        <f t="shared" si="12"/>
        <v>0</v>
      </c>
      <c r="D94" s="104">
        <f t="shared" si="13"/>
        <v>-1</v>
      </c>
      <c r="G94" s="109">
        <f ca="1">OFFSET(B94,PrnDB!$J94,0)</f>
        <v>0</v>
      </c>
      <c r="H94" s="110">
        <f ca="1">OFFSET(C94,PrnDB!$J94,0)</f>
        <v>0</v>
      </c>
      <c r="I94" s="110">
        <f ca="1">OFFSET(D94,PrnDB!$J94,0)</f>
        <v>-1</v>
      </c>
      <c r="J94" s="110">
        <f t="shared" si="17"/>
        <v>269</v>
      </c>
      <c r="K94" s="111">
        <f ca="1">IF(PrnDB!$G94=0,0,IFERROR(INDEX($R$3:$R$23,MATCH(G94,$Q$3:$Q$23,0),1),3))</f>
        <v>0</v>
      </c>
      <c r="L94" s="111">
        <f t="shared" ca="1" si="14"/>
        <v>0</v>
      </c>
      <c r="M94" s="111">
        <f t="shared" ca="1" si="15"/>
        <v>0</v>
      </c>
      <c r="N94" s="111" t="b">
        <f t="shared" ca="1" si="16"/>
        <v>0</v>
      </c>
      <c r="O94" s="111" t="str">
        <f ca="1">IF(PrnDB!$K94=0,"",IF(PrnDB!$K94&gt;1,"    ","")&amp;IF(PrnDB!$K94=3,"    ","")&amp;PrnDB!$G94)</f>
        <v/>
      </c>
    </row>
    <row r="95" spans="1:15" x14ac:dyDescent="0.25">
      <c r="A95" s="16"/>
      <c r="B95" s="103">
        <f t="shared" si="11"/>
        <v>0</v>
      </c>
      <c r="C95" s="104">
        <f t="shared" si="12"/>
        <v>0</v>
      </c>
      <c r="D95" s="104">
        <f t="shared" si="13"/>
        <v>-1</v>
      </c>
      <c r="G95" s="109">
        <f ca="1">OFFSET(B95,PrnDB!$J95,0)</f>
        <v>0</v>
      </c>
      <c r="H95" s="110">
        <f ca="1">OFFSET(C95,PrnDB!$J95,0)</f>
        <v>0</v>
      </c>
      <c r="I95" s="110">
        <f ca="1">OFFSET(D95,PrnDB!$J95,0)</f>
        <v>-1</v>
      </c>
      <c r="J95" s="110">
        <f t="shared" si="17"/>
        <v>269</v>
      </c>
      <c r="K95" s="111">
        <f ca="1">IF(PrnDB!$G95=0,0,IFERROR(INDEX($R$3:$R$23,MATCH(G95,$Q$3:$Q$23,0),1),3))</f>
        <v>0</v>
      </c>
      <c r="L95" s="111">
        <f t="shared" ca="1" si="14"/>
        <v>0</v>
      </c>
      <c r="M95" s="111">
        <f t="shared" ca="1" si="15"/>
        <v>0</v>
      </c>
      <c r="N95" s="111" t="b">
        <f t="shared" ca="1" si="16"/>
        <v>0</v>
      </c>
      <c r="O95" s="111" t="str">
        <f ca="1">IF(PrnDB!$K95=0,"",IF(PrnDB!$K95&gt;1,"    ","")&amp;IF(PrnDB!$K95=3,"    ","")&amp;PrnDB!$G95)</f>
        <v/>
      </c>
    </row>
    <row r="96" spans="1:15" x14ac:dyDescent="0.25">
      <c r="B96" s="103">
        <f t="shared" si="11"/>
        <v>0</v>
      </c>
      <c r="C96" s="104">
        <f t="shared" si="12"/>
        <v>0</v>
      </c>
      <c r="D96" s="104">
        <f t="shared" si="13"/>
        <v>-1</v>
      </c>
      <c r="G96" s="109">
        <f ca="1">OFFSET(B96,PrnDB!$J96,0)</f>
        <v>0</v>
      </c>
      <c r="H96" s="110">
        <f ca="1">OFFSET(C96,PrnDB!$J96,0)</f>
        <v>0</v>
      </c>
      <c r="I96" s="110">
        <f ca="1">OFFSET(D96,PrnDB!$J96,0)</f>
        <v>-1</v>
      </c>
      <c r="J96" s="110">
        <f t="shared" si="17"/>
        <v>269</v>
      </c>
      <c r="K96" s="111">
        <f ca="1">IF(PrnDB!$G96=0,0,IFERROR(INDEX($R$3:$R$23,MATCH(G96,$Q$3:$Q$23,0),1),3))</f>
        <v>0</v>
      </c>
      <c r="L96" s="111">
        <f t="shared" ca="1" si="14"/>
        <v>0</v>
      </c>
      <c r="M96" s="111">
        <f t="shared" ca="1" si="15"/>
        <v>0</v>
      </c>
      <c r="N96" s="111" t="b">
        <f t="shared" ca="1" si="16"/>
        <v>0</v>
      </c>
      <c r="O96" s="111" t="str">
        <f ca="1">IF(PrnDB!$K96=0,"",IF(PrnDB!$K96&gt;1,"    ","")&amp;IF(PrnDB!$K96=3,"    ","")&amp;PrnDB!$G96)</f>
        <v/>
      </c>
    </row>
    <row r="97" spans="1:15" x14ac:dyDescent="0.25">
      <c r="A97" s="16"/>
      <c r="B97" s="103">
        <f t="shared" si="11"/>
        <v>0</v>
      </c>
      <c r="C97" s="104">
        <f t="shared" si="12"/>
        <v>0</v>
      </c>
      <c r="D97" s="104">
        <f t="shared" si="13"/>
        <v>-1</v>
      </c>
      <c r="G97" s="109">
        <f ca="1">OFFSET(B97,PrnDB!$J97,0)</f>
        <v>0</v>
      </c>
      <c r="H97" s="110">
        <f ca="1">OFFSET(C97,PrnDB!$J97,0)</f>
        <v>0</v>
      </c>
      <c r="I97" s="110">
        <f ca="1">OFFSET(D97,PrnDB!$J97,0)</f>
        <v>-1</v>
      </c>
      <c r="J97" s="110">
        <f t="shared" si="17"/>
        <v>269</v>
      </c>
      <c r="K97" s="111">
        <f ca="1">IF(PrnDB!$G97=0,0,IFERROR(INDEX($R$3:$R$23,MATCH(G97,$Q$3:$Q$23,0),1),3))</f>
        <v>0</v>
      </c>
      <c r="L97" s="111">
        <f t="shared" ca="1" si="14"/>
        <v>0</v>
      </c>
      <c r="M97" s="111">
        <f t="shared" ca="1" si="15"/>
        <v>0</v>
      </c>
      <c r="N97" s="111" t="b">
        <f t="shared" ca="1" si="16"/>
        <v>0</v>
      </c>
      <c r="O97" s="111" t="str">
        <f ca="1">IF(PrnDB!$K97=0,"",IF(PrnDB!$K97&gt;1,"    ","")&amp;IF(PrnDB!$K97=3,"    ","")&amp;PrnDB!$G97)</f>
        <v/>
      </c>
    </row>
    <row r="98" spans="1:15" x14ac:dyDescent="0.25">
      <c r="B98" s="103">
        <f t="shared" si="11"/>
        <v>0</v>
      </c>
      <c r="C98" s="104">
        <f t="shared" si="12"/>
        <v>0</v>
      </c>
      <c r="D98" s="104">
        <f t="shared" si="13"/>
        <v>-1</v>
      </c>
      <c r="G98" s="109">
        <f ca="1">OFFSET(B98,PrnDB!$J98,0)</f>
        <v>0</v>
      </c>
      <c r="H98" s="110">
        <f ca="1">OFFSET(C98,PrnDB!$J98,0)</f>
        <v>0</v>
      </c>
      <c r="I98" s="110">
        <f ca="1">OFFSET(D98,PrnDB!$J98,0)</f>
        <v>-1</v>
      </c>
      <c r="J98" s="110">
        <f t="shared" si="17"/>
        <v>269</v>
      </c>
      <c r="K98" s="111">
        <f ca="1">IF(PrnDB!$G98=0,0,IFERROR(INDEX($R$3:$R$23,MATCH(G98,$Q$3:$Q$23,0),1),3))</f>
        <v>0</v>
      </c>
      <c r="L98" s="111">
        <f t="shared" ca="1" si="14"/>
        <v>0</v>
      </c>
      <c r="M98" s="111">
        <f t="shared" ca="1" si="15"/>
        <v>0</v>
      </c>
      <c r="N98" s="111" t="b">
        <f t="shared" ca="1" si="16"/>
        <v>0</v>
      </c>
      <c r="O98" s="111" t="str">
        <f ca="1">IF(PrnDB!$K98=0,"",IF(PrnDB!$K98&gt;1,"    ","")&amp;IF(PrnDB!$K98=3,"    ","")&amp;PrnDB!$G98)</f>
        <v/>
      </c>
    </row>
    <row r="99" spans="1:15" x14ac:dyDescent="0.25">
      <c r="A99" s="16"/>
      <c r="B99" s="103">
        <f t="shared" ref="B99:B130" si="18">IF(AND(ROW()-2&gt;=ROW(CashFlow1H)-6,ROW()-2&lt;=ROW(CashFlow1)-6),INDEX(Input,ROW(CashFlow1H)+ROW()-7,2),0)</f>
        <v>0</v>
      </c>
      <c r="C99" s="104">
        <f t="shared" ref="C99:C130" si="19">IF(D99=0,0,IF(AND(ROW()-2&gt;=ROW(CashFlow1H)-6,ROW()-2&lt;=ROW(CashFlow1)-6),INDEX(Input,ROW(CashFlow1H)+ROW()-7,15),0)*D99)</f>
        <v>0</v>
      </c>
      <c r="D99" s="104">
        <f t="shared" ref="D99:D130" si="20">IF(AND(ROW()-2&gt;=ROW(CashFlow1P)-7,ROW()-2&lt;ROW(CashFlow1N)-6),1,-1)*IFERROR(INDEX($U$3:$U$23,MATCH(B99,$Q$3:$Q$23,0),1),1)</f>
        <v>-1</v>
      </c>
      <c r="G99" s="109">
        <f ca="1">OFFSET(B99,PrnDB!$J99,0)</f>
        <v>0</v>
      </c>
      <c r="H99" s="110">
        <f ca="1">OFFSET(C99,PrnDB!$J99,0)</f>
        <v>0</v>
      </c>
      <c r="I99" s="110">
        <f ca="1">OFFSET(D99,PrnDB!$J99,0)</f>
        <v>-1</v>
      </c>
      <c r="J99" s="110">
        <f t="shared" si="17"/>
        <v>269</v>
      </c>
      <c r="K99" s="111">
        <f ca="1">IF(PrnDB!$G99=0,0,IFERROR(INDEX($R$3:$R$23,MATCH(G99,$Q$3:$Q$23,0),1),3))</f>
        <v>0</v>
      </c>
      <c r="L99" s="111">
        <f t="shared" ca="1" si="14"/>
        <v>0</v>
      </c>
      <c r="M99" s="111">
        <f t="shared" ca="1" si="15"/>
        <v>0</v>
      </c>
      <c r="N99" s="111" t="b">
        <f t="shared" ca="1" si="16"/>
        <v>0</v>
      </c>
      <c r="O99" s="111" t="str">
        <f ca="1">IF(PrnDB!$K99=0,"",IF(PrnDB!$K99&gt;1,"    ","")&amp;IF(PrnDB!$K99=3,"    ","")&amp;PrnDB!$G99)</f>
        <v/>
      </c>
    </row>
    <row r="100" spans="1:15" x14ac:dyDescent="0.25">
      <c r="B100" s="103">
        <f t="shared" si="18"/>
        <v>0</v>
      </c>
      <c r="C100" s="104">
        <f t="shared" si="19"/>
        <v>0</v>
      </c>
      <c r="D100" s="104">
        <f t="shared" si="20"/>
        <v>-1</v>
      </c>
      <c r="G100" s="109">
        <f ca="1">OFFSET(B100,PrnDB!$J100,0)</f>
        <v>0</v>
      </c>
      <c r="H100" s="110">
        <f ca="1">OFFSET(C100,PrnDB!$J100,0)</f>
        <v>0</v>
      </c>
      <c r="I100" s="110">
        <f ca="1">OFFSET(D100,PrnDB!$J100,0)</f>
        <v>-1</v>
      </c>
      <c r="J100" s="110">
        <f t="shared" si="17"/>
        <v>269</v>
      </c>
      <c r="K100" s="111">
        <f ca="1">IF(PrnDB!$G100=0,0,IFERROR(INDEX($R$3:$R$23,MATCH(G100,$Q$3:$Q$23,0),1),3))</f>
        <v>0</v>
      </c>
      <c r="L100" s="111">
        <f t="shared" ca="1" si="14"/>
        <v>0</v>
      </c>
      <c r="M100" s="111">
        <f t="shared" ca="1" si="15"/>
        <v>0</v>
      </c>
      <c r="N100" s="111" t="b">
        <f t="shared" ca="1" si="16"/>
        <v>0</v>
      </c>
      <c r="O100" s="111" t="str">
        <f ca="1">IF(PrnDB!$K100=0,"",IF(PrnDB!$K100&gt;1,"    ","")&amp;IF(PrnDB!$K100=3,"    ","")&amp;PrnDB!$G100)</f>
        <v/>
      </c>
    </row>
    <row r="101" spans="1:15" x14ac:dyDescent="0.25">
      <c r="A101" s="16"/>
      <c r="B101" s="103">
        <f t="shared" si="18"/>
        <v>0</v>
      </c>
      <c r="C101" s="104">
        <f t="shared" si="19"/>
        <v>0</v>
      </c>
      <c r="D101" s="104">
        <f t="shared" si="20"/>
        <v>-1</v>
      </c>
      <c r="G101" s="109">
        <f ca="1">OFFSET(B101,PrnDB!$J101,0)</f>
        <v>0</v>
      </c>
      <c r="H101" s="110">
        <f ca="1">OFFSET(C101,PrnDB!$J101,0)</f>
        <v>0</v>
      </c>
      <c r="I101" s="110">
        <f ca="1">OFFSET(D101,PrnDB!$J101,0)</f>
        <v>-1</v>
      </c>
      <c r="J101" s="110">
        <f t="shared" si="17"/>
        <v>269</v>
      </c>
      <c r="K101" s="111">
        <f ca="1">IF(PrnDB!$G101=0,0,IFERROR(INDEX($R$3:$R$23,MATCH(G101,$Q$3:$Q$23,0),1),3))</f>
        <v>0</v>
      </c>
      <c r="L101" s="111">
        <f t="shared" ca="1" si="14"/>
        <v>0</v>
      </c>
      <c r="M101" s="111">
        <f t="shared" ca="1" si="15"/>
        <v>0</v>
      </c>
      <c r="N101" s="111" t="b">
        <f t="shared" ca="1" si="16"/>
        <v>0</v>
      </c>
      <c r="O101" s="111" t="str">
        <f ca="1">IF(PrnDB!$K101=0,"",IF(PrnDB!$K101&gt;1,"    ","")&amp;IF(PrnDB!$K101=3,"    ","")&amp;PrnDB!$G101)</f>
        <v/>
      </c>
    </row>
    <row r="102" spans="1:15" x14ac:dyDescent="0.25">
      <c r="B102" s="103">
        <f t="shared" si="18"/>
        <v>0</v>
      </c>
      <c r="C102" s="104">
        <f t="shared" si="19"/>
        <v>0</v>
      </c>
      <c r="D102" s="104">
        <f t="shared" si="20"/>
        <v>-1</v>
      </c>
      <c r="G102" s="109">
        <f ca="1">OFFSET(B102,PrnDB!$J102,0)</f>
        <v>0</v>
      </c>
      <c r="H102" s="110">
        <f ca="1">OFFSET(C102,PrnDB!$J102,0)</f>
        <v>0</v>
      </c>
      <c r="I102" s="110">
        <f ca="1">OFFSET(D102,PrnDB!$J102,0)</f>
        <v>-1</v>
      </c>
      <c r="J102" s="110">
        <f t="shared" si="17"/>
        <v>269</v>
      </c>
      <c r="K102" s="111">
        <f ca="1">IF(PrnDB!$G102=0,0,IFERROR(INDEX($R$3:$R$23,MATCH(G102,$Q$3:$Q$23,0),1),3))</f>
        <v>0</v>
      </c>
      <c r="L102" s="111">
        <f t="shared" ca="1" si="14"/>
        <v>0</v>
      </c>
      <c r="M102" s="111">
        <f t="shared" ca="1" si="15"/>
        <v>0</v>
      </c>
      <c r="N102" s="111" t="b">
        <f t="shared" ca="1" si="16"/>
        <v>0</v>
      </c>
      <c r="O102" s="111" t="str">
        <f ca="1">IF(PrnDB!$K102=0,"",IF(PrnDB!$K102&gt;1,"    ","")&amp;IF(PrnDB!$K102=3,"    ","")&amp;PrnDB!$G102)</f>
        <v/>
      </c>
    </row>
    <row r="103" spans="1:15" x14ac:dyDescent="0.25">
      <c r="A103" s="16"/>
      <c r="B103" s="103">
        <f t="shared" si="18"/>
        <v>0</v>
      </c>
      <c r="C103" s="104">
        <f t="shared" si="19"/>
        <v>0</v>
      </c>
      <c r="D103" s="104">
        <f t="shared" si="20"/>
        <v>-1</v>
      </c>
      <c r="G103" s="109">
        <f ca="1">OFFSET(B103,PrnDB!$J103,0)</f>
        <v>0</v>
      </c>
      <c r="H103" s="110">
        <f ca="1">OFFSET(C103,PrnDB!$J103,0)</f>
        <v>0</v>
      </c>
      <c r="I103" s="110">
        <f ca="1">OFFSET(D103,PrnDB!$J103,0)</f>
        <v>-1</v>
      </c>
      <c r="J103" s="110">
        <f t="shared" si="17"/>
        <v>269</v>
      </c>
      <c r="K103" s="111">
        <f ca="1">IF(PrnDB!$G103=0,0,IFERROR(INDEX($R$3:$R$23,MATCH(G103,$Q$3:$Q$23,0),1),3))</f>
        <v>0</v>
      </c>
      <c r="L103" s="111">
        <f t="shared" ca="1" si="14"/>
        <v>0</v>
      </c>
      <c r="M103" s="111">
        <f t="shared" ca="1" si="15"/>
        <v>0</v>
      </c>
      <c r="N103" s="111" t="b">
        <f t="shared" ca="1" si="16"/>
        <v>0</v>
      </c>
      <c r="O103" s="111" t="str">
        <f ca="1">IF(PrnDB!$K103=0,"",IF(PrnDB!$K103&gt;1,"    ","")&amp;IF(PrnDB!$K103=3,"    ","")&amp;PrnDB!$G103)</f>
        <v/>
      </c>
    </row>
    <row r="104" spans="1:15" x14ac:dyDescent="0.25">
      <c r="B104" s="103">
        <f t="shared" si="18"/>
        <v>0</v>
      </c>
      <c r="C104" s="104">
        <f t="shared" si="19"/>
        <v>0</v>
      </c>
      <c r="D104" s="104">
        <f t="shared" si="20"/>
        <v>-1</v>
      </c>
      <c r="G104" s="109">
        <f ca="1">OFFSET(B104,PrnDB!$J104,0)</f>
        <v>0</v>
      </c>
      <c r="H104" s="110">
        <f ca="1">OFFSET(C104,PrnDB!$J104,0)</f>
        <v>0</v>
      </c>
      <c r="I104" s="110">
        <f ca="1">OFFSET(D104,PrnDB!$J104,0)</f>
        <v>-1</v>
      </c>
      <c r="J104" s="110">
        <f t="shared" si="17"/>
        <v>269</v>
      </c>
      <c r="K104" s="111">
        <f ca="1">IF(PrnDB!$G104=0,0,IFERROR(INDEX($R$3:$R$23,MATCH(G104,$Q$3:$Q$23,0),1),3))</f>
        <v>0</v>
      </c>
      <c r="L104" s="111">
        <f t="shared" ca="1" si="14"/>
        <v>0</v>
      </c>
      <c r="M104" s="111">
        <f t="shared" ca="1" si="15"/>
        <v>0</v>
      </c>
      <c r="N104" s="111" t="b">
        <f t="shared" ca="1" si="16"/>
        <v>0</v>
      </c>
      <c r="O104" s="111" t="str">
        <f ca="1">IF(PrnDB!$K104=0,"",IF(PrnDB!$K104&gt;1,"    ","")&amp;IF(PrnDB!$K104=3,"    ","")&amp;PrnDB!$G104)</f>
        <v/>
      </c>
    </row>
    <row r="105" spans="1:15" x14ac:dyDescent="0.25">
      <c r="A105" s="16"/>
      <c r="B105" s="103">
        <f t="shared" si="18"/>
        <v>0</v>
      </c>
      <c r="C105" s="104">
        <f t="shared" si="19"/>
        <v>0</v>
      </c>
      <c r="D105" s="104">
        <f t="shared" si="20"/>
        <v>-1</v>
      </c>
      <c r="G105" s="109">
        <f ca="1">OFFSET(B105,PrnDB!$J105,0)</f>
        <v>0</v>
      </c>
      <c r="H105" s="110">
        <f ca="1">OFFSET(C105,PrnDB!$J105,0)</f>
        <v>0</v>
      </c>
      <c r="I105" s="110">
        <f ca="1">OFFSET(D105,PrnDB!$J105,0)</f>
        <v>-1</v>
      </c>
      <c r="J105" s="110">
        <f t="shared" si="17"/>
        <v>269</v>
      </c>
      <c r="K105" s="111">
        <f ca="1">IF(PrnDB!$G105=0,0,IFERROR(INDEX($R$3:$R$23,MATCH(G105,$Q$3:$Q$23,0),1),3))</f>
        <v>0</v>
      </c>
      <c r="L105" s="111">
        <f t="shared" ca="1" si="14"/>
        <v>0</v>
      </c>
      <c r="M105" s="111">
        <f t="shared" ca="1" si="15"/>
        <v>0</v>
      </c>
      <c r="N105" s="111" t="b">
        <f t="shared" ca="1" si="16"/>
        <v>0</v>
      </c>
      <c r="O105" s="111" t="str">
        <f ca="1">IF(PrnDB!$K105=0,"",IF(PrnDB!$K105&gt;1,"    ","")&amp;IF(PrnDB!$K105=3,"    ","")&amp;PrnDB!$G105)</f>
        <v/>
      </c>
    </row>
    <row r="106" spans="1:15" x14ac:dyDescent="0.25">
      <c r="B106" s="103">
        <f t="shared" si="18"/>
        <v>0</v>
      </c>
      <c r="C106" s="104">
        <f t="shared" si="19"/>
        <v>0</v>
      </c>
      <c r="D106" s="104">
        <f t="shared" si="20"/>
        <v>-1</v>
      </c>
      <c r="G106" s="109">
        <f ca="1">OFFSET(B106,PrnDB!$J106,0)</f>
        <v>0</v>
      </c>
      <c r="H106" s="110">
        <f ca="1">OFFSET(C106,PrnDB!$J106,0)</f>
        <v>0</v>
      </c>
      <c r="I106" s="110">
        <f ca="1">OFFSET(D106,PrnDB!$J106,0)</f>
        <v>-1</v>
      </c>
      <c r="J106" s="110">
        <f t="shared" si="17"/>
        <v>269</v>
      </c>
      <c r="K106" s="111">
        <f ca="1">IF(PrnDB!$G106=0,0,IFERROR(INDEX($R$3:$R$23,MATCH(G106,$Q$3:$Q$23,0),1),3))</f>
        <v>0</v>
      </c>
      <c r="L106" s="111">
        <f t="shared" ca="1" si="14"/>
        <v>0</v>
      </c>
      <c r="M106" s="111">
        <f t="shared" ca="1" si="15"/>
        <v>0</v>
      </c>
      <c r="N106" s="111" t="b">
        <f t="shared" ca="1" si="16"/>
        <v>0</v>
      </c>
      <c r="O106" s="111" t="str">
        <f ca="1">IF(PrnDB!$K106=0,"",IF(PrnDB!$K106&gt;1,"    ","")&amp;IF(PrnDB!$K106=3,"    ","")&amp;PrnDB!$G106)</f>
        <v/>
      </c>
    </row>
    <row r="107" spans="1:15" x14ac:dyDescent="0.25">
      <c r="A107" s="16"/>
      <c r="B107" s="103">
        <f t="shared" si="18"/>
        <v>0</v>
      </c>
      <c r="C107" s="104">
        <f t="shared" si="19"/>
        <v>0</v>
      </c>
      <c r="D107" s="104">
        <f t="shared" si="20"/>
        <v>-1</v>
      </c>
      <c r="G107" s="109">
        <f ca="1">OFFSET(B107,PrnDB!$J107,0)</f>
        <v>0</v>
      </c>
      <c r="H107" s="110">
        <f ca="1">OFFSET(C107,PrnDB!$J107,0)</f>
        <v>0</v>
      </c>
      <c r="I107" s="110">
        <f ca="1">OFFSET(D107,PrnDB!$J107,0)</f>
        <v>-1</v>
      </c>
      <c r="J107" s="110">
        <f t="shared" si="17"/>
        <v>269</v>
      </c>
      <c r="K107" s="111">
        <f ca="1">IF(PrnDB!$G107=0,0,IFERROR(INDEX($R$3:$R$23,MATCH(G107,$Q$3:$Q$23,0),1),3))</f>
        <v>0</v>
      </c>
      <c r="L107" s="111">
        <f t="shared" ca="1" si="14"/>
        <v>0</v>
      </c>
      <c r="M107" s="111">
        <f t="shared" ca="1" si="15"/>
        <v>0</v>
      </c>
      <c r="N107" s="111" t="b">
        <f t="shared" ca="1" si="16"/>
        <v>0</v>
      </c>
      <c r="O107" s="111" t="str">
        <f ca="1">IF(PrnDB!$K107=0,"",IF(PrnDB!$K107&gt;1,"    ","")&amp;IF(PrnDB!$K107=3,"    ","")&amp;PrnDB!$G107)</f>
        <v/>
      </c>
    </row>
    <row r="108" spans="1:15" x14ac:dyDescent="0.25">
      <c r="B108" s="103">
        <f t="shared" si="18"/>
        <v>0</v>
      </c>
      <c r="C108" s="104">
        <f t="shared" si="19"/>
        <v>0</v>
      </c>
      <c r="D108" s="104">
        <f t="shared" si="20"/>
        <v>-1</v>
      </c>
      <c r="G108" s="109">
        <f ca="1">OFFSET(B108,PrnDB!$J108,0)</f>
        <v>0</v>
      </c>
      <c r="H108" s="110">
        <f ca="1">OFFSET(C108,PrnDB!$J108,0)</f>
        <v>0</v>
      </c>
      <c r="I108" s="110">
        <f ca="1">OFFSET(D108,PrnDB!$J108,0)</f>
        <v>-1</v>
      </c>
      <c r="J108" s="110">
        <f t="shared" si="17"/>
        <v>269</v>
      </c>
      <c r="K108" s="111">
        <f ca="1">IF(PrnDB!$G108=0,0,IFERROR(INDEX($R$3:$R$23,MATCH(G108,$Q$3:$Q$23,0),1),3))</f>
        <v>0</v>
      </c>
      <c r="L108" s="111">
        <f t="shared" ca="1" si="14"/>
        <v>0</v>
      </c>
      <c r="M108" s="111">
        <f t="shared" ca="1" si="15"/>
        <v>0</v>
      </c>
      <c r="N108" s="111" t="b">
        <f t="shared" ca="1" si="16"/>
        <v>0</v>
      </c>
      <c r="O108" s="111" t="str">
        <f ca="1">IF(PrnDB!$K108=0,"",IF(PrnDB!$K108&gt;1,"    ","")&amp;IF(PrnDB!$K108=3,"    ","")&amp;PrnDB!$G108)</f>
        <v/>
      </c>
    </row>
    <row r="109" spans="1:15" x14ac:dyDescent="0.25">
      <c r="A109" s="16"/>
      <c r="B109" s="103">
        <f t="shared" si="18"/>
        <v>0</v>
      </c>
      <c r="C109" s="104">
        <f t="shared" si="19"/>
        <v>0</v>
      </c>
      <c r="D109" s="104">
        <f t="shared" si="20"/>
        <v>-1</v>
      </c>
      <c r="G109" s="109">
        <f ca="1">OFFSET(B109,PrnDB!$J109,0)</f>
        <v>0</v>
      </c>
      <c r="H109" s="110">
        <f ca="1">OFFSET(C109,PrnDB!$J109,0)</f>
        <v>0</v>
      </c>
      <c r="I109" s="110">
        <f ca="1">OFFSET(D109,PrnDB!$J109,0)</f>
        <v>-1</v>
      </c>
      <c r="J109" s="110">
        <f t="shared" si="17"/>
        <v>269</v>
      </c>
      <c r="K109" s="111">
        <f ca="1">IF(PrnDB!$G109=0,0,IFERROR(INDEX($R$3:$R$23,MATCH(G109,$Q$3:$Q$23,0),1),3))</f>
        <v>0</v>
      </c>
      <c r="L109" s="111">
        <f t="shared" ca="1" si="14"/>
        <v>0</v>
      </c>
      <c r="M109" s="111">
        <f t="shared" ca="1" si="15"/>
        <v>0</v>
      </c>
      <c r="N109" s="111" t="b">
        <f t="shared" ca="1" si="16"/>
        <v>0</v>
      </c>
      <c r="O109" s="111" t="str">
        <f ca="1">IF(PrnDB!$K109=0,"",IF(PrnDB!$K109&gt;1,"    ","")&amp;IF(PrnDB!$K109=3,"    ","")&amp;PrnDB!$G109)</f>
        <v/>
      </c>
    </row>
    <row r="110" spans="1:15" x14ac:dyDescent="0.25">
      <c r="B110" s="103">
        <f t="shared" si="18"/>
        <v>0</v>
      </c>
      <c r="C110" s="104">
        <f t="shared" si="19"/>
        <v>0</v>
      </c>
      <c r="D110" s="104">
        <f t="shared" si="20"/>
        <v>-1</v>
      </c>
      <c r="G110" s="109">
        <f ca="1">OFFSET(B110,PrnDB!$J110,0)</f>
        <v>0</v>
      </c>
      <c r="H110" s="110">
        <f ca="1">OFFSET(C110,PrnDB!$J110,0)</f>
        <v>0</v>
      </c>
      <c r="I110" s="110">
        <f ca="1">OFFSET(D110,PrnDB!$J110,0)</f>
        <v>-1</v>
      </c>
      <c r="J110" s="110">
        <f t="shared" si="17"/>
        <v>269</v>
      </c>
      <c r="K110" s="111">
        <f ca="1">IF(PrnDB!$G110=0,0,IFERROR(INDEX($R$3:$R$23,MATCH(G110,$Q$3:$Q$23,0),1),3))</f>
        <v>0</v>
      </c>
      <c r="L110" s="111">
        <f t="shared" ca="1" si="14"/>
        <v>0</v>
      </c>
      <c r="M110" s="111">
        <f t="shared" ca="1" si="15"/>
        <v>0</v>
      </c>
      <c r="N110" s="111" t="b">
        <f t="shared" ca="1" si="16"/>
        <v>0</v>
      </c>
      <c r="O110" s="111" t="str">
        <f ca="1">IF(PrnDB!$K110=0,"",IF(PrnDB!$K110&gt;1,"    ","")&amp;IF(PrnDB!$K110=3,"    ","")&amp;PrnDB!$G110)</f>
        <v/>
      </c>
    </row>
    <row r="111" spans="1:15" x14ac:dyDescent="0.25">
      <c r="A111" s="16"/>
      <c r="B111" s="103">
        <f t="shared" si="18"/>
        <v>0</v>
      </c>
      <c r="C111" s="104">
        <f t="shared" si="19"/>
        <v>0</v>
      </c>
      <c r="D111" s="104">
        <f t="shared" si="20"/>
        <v>-1</v>
      </c>
      <c r="G111" s="109">
        <f ca="1">OFFSET(B111,PrnDB!$J111,0)</f>
        <v>0</v>
      </c>
      <c r="H111" s="110">
        <f ca="1">OFFSET(C111,PrnDB!$J111,0)</f>
        <v>0</v>
      </c>
      <c r="I111" s="110">
        <f ca="1">OFFSET(D111,PrnDB!$J111,0)</f>
        <v>-1</v>
      </c>
      <c r="J111" s="110">
        <f t="shared" si="17"/>
        <v>269</v>
      </c>
      <c r="K111" s="111">
        <f ca="1">IF(PrnDB!$G111=0,0,IFERROR(INDEX($R$3:$R$23,MATCH(G111,$Q$3:$Q$23,0),1),3))</f>
        <v>0</v>
      </c>
      <c r="L111" s="111">
        <f t="shared" ca="1" si="14"/>
        <v>0</v>
      </c>
      <c r="M111" s="111">
        <f t="shared" ca="1" si="15"/>
        <v>0</v>
      </c>
      <c r="N111" s="111" t="b">
        <f t="shared" ca="1" si="16"/>
        <v>0</v>
      </c>
      <c r="O111" s="111" t="str">
        <f ca="1">IF(PrnDB!$K111=0,"",IF(PrnDB!$K111&gt;1,"    ","")&amp;IF(PrnDB!$K111=3,"    ","")&amp;PrnDB!$G111)</f>
        <v/>
      </c>
    </row>
    <row r="112" spans="1:15" x14ac:dyDescent="0.25">
      <c r="B112" s="103">
        <f t="shared" si="18"/>
        <v>0</v>
      </c>
      <c r="C112" s="104">
        <f t="shared" si="19"/>
        <v>0</v>
      </c>
      <c r="D112" s="104">
        <f t="shared" si="20"/>
        <v>-1</v>
      </c>
      <c r="G112" s="109">
        <f ca="1">OFFSET(B112,PrnDB!$J112,0)</f>
        <v>0</v>
      </c>
      <c r="H112" s="110">
        <f ca="1">OFFSET(C112,PrnDB!$J112,0)</f>
        <v>0</v>
      </c>
      <c r="I112" s="110">
        <f ca="1">OFFSET(D112,PrnDB!$J112,0)</f>
        <v>-1</v>
      </c>
      <c r="J112" s="110">
        <f t="shared" si="17"/>
        <v>269</v>
      </c>
      <c r="K112" s="111">
        <f ca="1">IF(PrnDB!$G112=0,0,IFERROR(INDEX($R$3:$R$23,MATCH(G112,$Q$3:$Q$23,0),1),3))</f>
        <v>0</v>
      </c>
      <c r="L112" s="111">
        <f t="shared" ca="1" si="14"/>
        <v>0</v>
      </c>
      <c r="M112" s="111">
        <f t="shared" ca="1" si="15"/>
        <v>0</v>
      </c>
      <c r="N112" s="111" t="b">
        <f t="shared" ca="1" si="16"/>
        <v>0</v>
      </c>
      <c r="O112" s="111" t="str">
        <f ca="1">IF(PrnDB!$K112=0,"",IF(PrnDB!$K112&gt;1,"    ","")&amp;IF(PrnDB!$K112=3,"    ","")&amp;PrnDB!$G112)</f>
        <v/>
      </c>
    </row>
    <row r="113" spans="1:15" x14ac:dyDescent="0.25">
      <c r="A113" s="16"/>
      <c r="B113" s="103">
        <f t="shared" si="18"/>
        <v>0</v>
      </c>
      <c r="C113" s="104">
        <f t="shared" si="19"/>
        <v>0</v>
      </c>
      <c r="D113" s="104">
        <f t="shared" si="20"/>
        <v>-1</v>
      </c>
      <c r="G113" s="109">
        <f ca="1">OFFSET(B113,PrnDB!$J113,0)</f>
        <v>0</v>
      </c>
      <c r="H113" s="110">
        <f ca="1">OFFSET(C113,PrnDB!$J113,0)</f>
        <v>0</v>
      </c>
      <c r="I113" s="110">
        <f ca="1">OFFSET(D113,PrnDB!$J113,0)</f>
        <v>-1</v>
      </c>
      <c r="J113" s="110">
        <f t="shared" si="17"/>
        <v>269</v>
      </c>
      <c r="K113" s="111">
        <f ca="1">IF(PrnDB!$G113=0,0,IFERROR(INDEX($R$3:$R$23,MATCH(G113,$Q$3:$Q$23,0),1),3))</f>
        <v>0</v>
      </c>
      <c r="L113" s="111">
        <f t="shared" ca="1" si="14"/>
        <v>0</v>
      </c>
      <c r="M113" s="111">
        <f t="shared" ca="1" si="15"/>
        <v>0</v>
      </c>
      <c r="N113" s="111" t="b">
        <f t="shared" ca="1" si="16"/>
        <v>0</v>
      </c>
      <c r="O113" s="111" t="str">
        <f ca="1">IF(PrnDB!$K113=0,"",IF(PrnDB!$K113&gt;1,"    ","")&amp;IF(PrnDB!$K113=3,"    ","")&amp;PrnDB!$G113)</f>
        <v/>
      </c>
    </row>
    <row r="114" spans="1:15" x14ac:dyDescent="0.25">
      <c r="B114" s="103">
        <f t="shared" si="18"/>
        <v>0</v>
      </c>
      <c r="C114" s="104">
        <f t="shared" si="19"/>
        <v>0</v>
      </c>
      <c r="D114" s="104">
        <f t="shared" si="20"/>
        <v>-1</v>
      </c>
      <c r="G114" s="109">
        <f ca="1">OFFSET(B114,PrnDB!$J114,0)</f>
        <v>0</v>
      </c>
      <c r="H114" s="110">
        <f ca="1">OFFSET(C114,PrnDB!$J114,0)</f>
        <v>0</v>
      </c>
      <c r="I114" s="110">
        <f ca="1">OFFSET(D114,PrnDB!$J114,0)</f>
        <v>-1</v>
      </c>
      <c r="J114" s="110">
        <f t="shared" si="17"/>
        <v>269</v>
      </c>
      <c r="K114" s="111">
        <f ca="1">IF(PrnDB!$G114=0,0,IFERROR(INDEX($R$3:$R$23,MATCH(G114,$Q$3:$Q$23,0),1),3))</f>
        <v>0</v>
      </c>
      <c r="L114" s="111">
        <f t="shared" ca="1" si="14"/>
        <v>0</v>
      </c>
      <c r="M114" s="111">
        <f t="shared" ca="1" si="15"/>
        <v>0</v>
      </c>
      <c r="N114" s="111" t="b">
        <f t="shared" ca="1" si="16"/>
        <v>0</v>
      </c>
      <c r="O114" s="111" t="str">
        <f ca="1">IF(PrnDB!$K114=0,"",IF(PrnDB!$K114&gt;1,"    ","")&amp;IF(PrnDB!$K114=3,"    ","")&amp;PrnDB!$G114)</f>
        <v/>
      </c>
    </row>
    <row r="115" spans="1:15" x14ac:dyDescent="0.25">
      <c r="A115" s="16"/>
      <c r="B115" s="103">
        <f t="shared" si="18"/>
        <v>0</v>
      </c>
      <c r="C115" s="104">
        <f t="shared" si="19"/>
        <v>0</v>
      </c>
      <c r="D115" s="104">
        <f t="shared" si="20"/>
        <v>-1</v>
      </c>
      <c r="G115" s="109">
        <f ca="1">OFFSET(B115,PrnDB!$J115,0)</f>
        <v>0</v>
      </c>
      <c r="H115" s="110">
        <f ca="1">OFFSET(C115,PrnDB!$J115,0)</f>
        <v>0</v>
      </c>
      <c r="I115" s="110">
        <f ca="1">OFFSET(D115,PrnDB!$J115,0)</f>
        <v>-1</v>
      </c>
      <c r="J115" s="110">
        <f t="shared" si="17"/>
        <v>269</v>
      </c>
      <c r="K115" s="111">
        <f ca="1">IF(PrnDB!$G115=0,0,IFERROR(INDEX($R$3:$R$23,MATCH(G115,$Q$3:$Q$23,0),1),3))</f>
        <v>0</v>
      </c>
      <c r="L115" s="111">
        <f t="shared" ca="1" si="14"/>
        <v>0</v>
      </c>
      <c r="M115" s="111">
        <f t="shared" ca="1" si="15"/>
        <v>0</v>
      </c>
      <c r="N115" s="111" t="b">
        <f t="shared" ca="1" si="16"/>
        <v>0</v>
      </c>
      <c r="O115" s="111" t="str">
        <f ca="1">IF(PrnDB!$K115=0,"",IF(PrnDB!$K115&gt;1,"    ","")&amp;IF(PrnDB!$K115=3,"    ","")&amp;PrnDB!$G115)</f>
        <v/>
      </c>
    </row>
    <row r="116" spans="1:15" x14ac:dyDescent="0.25">
      <c r="B116" s="103">
        <f t="shared" si="18"/>
        <v>0</v>
      </c>
      <c r="C116" s="104">
        <f t="shared" si="19"/>
        <v>0</v>
      </c>
      <c r="D116" s="104">
        <f t="shared" si="20"/>
        <v>-1</v>
      </c>
      <c r="G116" s="109">
        <f ca="1">OFFSET(B116,PrnDB!$J116,0)</f>
        <v>0</v>
      </c>
      <c r="H116" s="110">
        <f ca="1">OFFSET(C116,PrnDB!$J116,0)</f>
        <v>0</v>
      </c>
      <c r="I116" s="110">
        <f ca="1">OFFSET(D116,PrnDB!$J116,0)</f>
        <v>-1</v>
      </c>
      <c r="J116" s="110">
        <f t="shared" si="17"/>
        <v>269</v>
      </c>
      <c r="K116" s="111">
        <f ca="1">IF(PrnDB!$G116=0,0,IFERROR(INDEX($R$3:$R$23,MATCH(G116,$Q$3:$Q$23,0),1),3))</f>
        <v>0</v>
      </c>
      <c r="L116" s="111">
        <f t="shared" ca="1" si="14"/>
        <v>0</v>
      </c>
      <c r="M116" s="111">
        <f t="shared" ca="1" si="15"/>
        <v>0</v>
      </c>
      <c r="N116" s="111" t="b">
        <f t="shared" ca="1" si="16"/>
        <v>0</v>
      </c>
      <c r="O116" s="111" t="str">
        <f ca="1">IF(PrnDB!$K116=0,"",IF(PrnDB!$K116&gt;1,"    ","")&amp;IF(PrnDB!$K116=3,"    ","")&amp;PrnDB!$G116)</f>
        <v/>
      </c>
    </row>
    <row r="117" spans="1:15" x14ac:dyDescent="0.25">
      <c r="A117" s="16"/>
      <c r="B117" s="103">
        <f t="shared" si="18"/>
        <v>0</v>
      </c>
      <c r="C117" s="104">
        <f t="shared" si="19"/>
        <v>0</v>
      </c>
      <c r="D117" s="104">
        <f t="shared" si="20"/>
        <v>-1</v>
      </c>
      <c r="G117" s="109">
        <f ca="1">OFFSET(B117,PrnDB!$J117,0)</f>
        <v>0</v>
      </c>
      <c r="H117" s="110">
        <f ca="1">OFFSET(C117,PrnDB!$J117,0)</f>
        <v>0</v>
      </c>
      <c r="I117" s="110">
        <f ca="1">OFFSET(D117,PrnDB!$J117,0)</f>
        <v>-1</v>
      </c>
      <c r="J117" s="110">
        <f t="shared" si="17"/>
        <v>269</v>
      </c>
      <c r="K117" s="111">
        <f ca="1">IF(PrnDB!$G117=0,0,IFERROR(INDEX($R$3:$R$23,MATCH(G117,$Q$3:$Q$23,0),1),3))</f>
        <v>0</v>
      </c>
      <c r="L117" s="111">
        <f t="shared" ca="1" si="14"/>
        <v>0</v>
      </c>
      <c r="M117" s="111">
        <f t="shared" ca="1" si="15"/>
        <v>0</v>
      </c>
      <c r="N117" s="111" t="b">
        <f t="shared" ca="1" si="16"/>
        <v>0</v>
      </c>
      <c r="O117" s="111" t="str">
        <f ca="1">IF(PrnDB!$K117=0,"",IF(PrnDB!$K117&gt;1,"    ","")&amp;IF(PrnDB!$K117=3,"    ","")&amp;PrnDB!$G117)</f>
        <v/>
      </c>
    </row>
    <row r="118" spans="1:15" x14ac:dyDescent="0.25">
      <c r="B118" s="103">
        <f t="shared" si="18"/>
        <v>0</v>
      </c>
      <c r="C118" s="104">
        <f t="shared" si="19"/>
        <v>0</v>
      </c>
      <c r="D118" s="104">
        <f t="shared" si="20"/>
        <v>-1</v>
      </c>
      <c r="G118" s="109">
        <f ca="1">OFFSET(B118,PrnDB!$J118,0)</f>
        <v>0</v>
      </c>
      <c r="H118" s="110">
        <f ca="1">OFFSET(C118,PrnDB!$J118,0)</f>
        <v>0</v>
      </c>
      <c r="I118" s="110">
        <f ca="1">OFFSET(D118,PrnDB!$J118,0)</f>
        <v>-1</v>
      </c>
      <c r="J118" s="110">
        <f t="shared" si="17"/>
        <v>269</v>
      </c>
      <c r="K118" s="111">
        <f ca="1">IF(PrnDB!$G118=0,0,IFERROR(INDEX($R$3:$R$23,MATCH(G118,$Q$3:$Q$23,0),1),3))</f>
        <v>0</v>
      </c>
      <c r="L118" s="111">
        <f t="shared" ca="1" si="14"/>
        <v>0</v>
      </c>
      <c r="M118" s="111">
        <f t="shared" ca="1" si="15"/>
        <v>0</v>
      </c>
      <c r="N118" s="111" t="b">
        <f t="shared" ca="1" si="16"/>
        <v>0</v>
      </c>
      <c r="O118" s="111" t="str">
        <f ca="1">IF(PrnDB!$K118=0,"",IF(PrnDB!$K118&gt;1,"    ","")&amp;IF(PrnDB!$K118=3,"    ","")&amp;PrnDB!$G118)</f>
        <v/>
      </c>
    </row>
    <row r="119" spans="1:15" x14ac:dyDescent="0.25">
      <c r="A119" s="16"/>
      <c r="B119" s="103">
        <f t="shared" si="18"/>
        <v>0</v>
      </c>
      <c r="C119" s="104">
        <f t="shared" si="19"/>
        <v>0</v>
      </c>
      <c r="D119" s="104">
        <f t="shared" si="20"/>
        <v>-1</v>
      </c>
      <c r="G119" s="109">
        <f ca="1">OFFSET(B119,PrnDB!$J119,0)</f>
        <v>0</v>
      </c>
      <c r="H119" s="110">
        <f ca="1">OFFSET(C119,PrnDB!$J119,0)</f>
        <v>0</v>
      </c>
      <c r="I119" s="110">
        <f ca="1">OFFSET(D119,PrnDB!$J119,0)</f>
        <v>-1</v>
      </c>
      <c r="J119" s="110">
        <f t="shared" si="17"/>
        <v>269</v>
      </c>
      <c r="K119" s="111">
        <f ca="1">IF(PrnDB!$G119=0,0,IFERROR(INDEX($R$3:$R$23,MATCH(G119,$Q$3:$Q$23,0),1),3))</f>
        <v>0</v>
      </c>
      <c r="L119" s="111">
        <f t="shared" ca="1" si="14"/>
        <v>0</v>
      </c>
      <c r="M119" s="111">
        <f t="shared" ca="1" si="15"/>
        <v>0</v>
      </c>
      <c r="N119" s="111" t="b">
        <f t="shared" ca="1" si="16"/>
        <v>0</v>
      </c>
      <c r="O119" s="111" t="str">
        <f ca="1">IF(PrnDB!$K119=0,"",IF(PrnDB!$K119&gt;1,"    ","")&amp;IF(PrnDB!$K119=3,"    ","")&amp;PrnDB!$G119)</f>
        <v/>
      </c>
    </row>
    <row r="120" spans="1:15" x14ac:dyDescent="0.25">
      <c r="B120" s="103">
        <f t="shared" si="18"/>
        <v>0</v>
      </c>
      <c r="C120" s="104">
        <f t="shared" si="19"/>
        <v>0</v>
      </c>
      <c r="D120" s="104">
        <f t="shared" si="20"/>
        <v>-1</v>
      </c>
      <c r="G120" s="109">
        <f ca="1">OFFSET(B120,PrnDB!$J120,0)</f>
        <v>0</v>
      </c>
      <c r="H120" s="110">
        <f ca="1">OFFSET(C120,PrnDB!$J120,0)</f>
        <v>0</v>
      </c>
      <c r="I120" s="110">
        <f ca="1">OFFSET(D120,PrnDB!$J120,0)</f>
        <v>-1</v>
      </c>
      <c r="J120" s="110">
        <f t="shared" si="17"/>
        <v>269</v>
      </c>
      <c r="K120" s="111">
        <f ca="1">IF(PrnDB!$G120=0,0,IFERROR(INDEX($R$3:$R$23,MATCH(G120,$Q$3:$Q$23,0),1),3))</f>
        <v>0</v>
      </c>
      <c r="L120" s="111">
        <f t="shared" ca="1" si="14"/>
        <v>0</v>
      </c>
      <c r="M120" s="111">
        <f t="shared" ca="1" si="15"/>
        <v>0</v>
      </c>
      <c r="N120" s="111" t="b">
        <f t="shared" ca="1" si="16"/>
        <v>0</v>
      </c>
      <c r="O120" s="111" t="str">
        <f ca="1">IF(PrnDB!$K120=0,"",IF(PrnDB!$K120&gt;1,"    ","")&amp;IF(PrnDB!$K120=3,"    ","")&amp;PrnDB!$G120)</f>
        <v/>
      </c>
    </row>
    <row r="121" spans="1:15" x14ac:dyDescent="0.25">
      <c r="A121" s="16"/>
      <c r="B121" s="103">
        <f t="shared" si="18"/>
        <v>0</v>
      </c>
      <c r="C121" s="104">
        <f t="shared" si="19"/>
        <v>0</v>
      </c>
      <c r="D121" s="104">
        <f t="shared" si="20"/>
        <v>-1</v>
      </c>
      <c r="G121" s="109">
        <f ca="1">OFFSET(B121,PrnDB!$J121,0)</f>
        <v>0</v>
      </c>
      <c r="H121" s="110">
        <f ca="1">OFFSET(C121,PrnDB!$J121,0)</f>
        <v>0</v>
      </c>
      <c r="I121" s="110">
        <f ca="1">OFFSET(D121,PrnDB!$J121,0)</f>
        <v>-1</v>
      </c>
      <c r="J121" s="110">
        <f t="shared" si="17"/>
        <v>269</v>
      </c>
      <c r="K121" s="111">
        <f ca="1">IF(PrnDB!$G121=0,0,IFERROR(INDEX($R$3:$R$23,MATCH(G121,$Q$3:$Q$23,0),1),3))</f>
        <v>0</v>
      </c>
      <c r="L121" s="111">
        <f t="shared" ca="1" si="14"/>
        <v>0</v>
      </c>
      <c r="M121" s="111">
        <f t="shared" ca="1" si="15"/>
        <v>0</v>
      </c>
      <c r="N121" s="111" t="b">
        <f t="shared" ca="1" si="16"/>
        <v>0</v>
      </c>
      <c r="O121" s="111" t="str">
        <f ca="1">IF(PrnDB!$K121=0,"",IF(PrnDB!$K121&gt;1,"    ","")&amp;IF(PrnDB!$K121=3,"    ","")&amp;PrnDB!$G121)</f>
        <v/>
      </c>
    </row>
    <row r="122" spans="1:15" x14ac:dyDescent="0.25">
      <c r="B122" s="103">
        <f t="shared" si="18"/>
        <v>0</v>
      </c>
      <c r="C122" s="104">
        <f t="shared" si="19"/>
        <v>0</v>
      </c>
      <c r="D122" s="104">
        <f t="shared" si="20"/>
        <v>-1</v>
      </c>
      <c r="G122" s="109">
        <f ca="1">OFFSET(B122,PrnDB!$J122,0)</f>
        <v>0</v>
      </c>
      <c r="H122" s="110">
        <f ca="1">OFFSET(C122,PrnDB!$J122,0)</f>
        <v>0</v>
      </c>
      <c r="I122" s="110">
        <f ca="1">OFFSET(D122,PrnDB!$J122,0)</f>
        <v>-1</v>
      </c>
      <c r="J122" s="110">
        <f t="shared" si="17"/>
        <v>269</v>
      </c>
      <c r="K122" s="111">
        <f ca="1">IF(PrnDB!$G122=0,0,IFERROR(INDEX($R$3:$R$23,MATCH(G122,$Q$3:$Q$23,0),1),3))</f>
        <v>0</v>
      </c>
      <c r="L122" s="111">
        <f t="shared" ca="1" si="14"/>
        <v>0</v>
      </c>
      <c r="M122" s="111">
        <f t="shared" ca="1" si="15"/>
        <v>0</v>
      </c>
      <c r="N122" s="111" t="b">
        <f t="shared" ca="1" si="16"/>
        <v>0</v>
      </c>
      <c r="O122" s="111" t="str">
        <f ca="1">IF(PrnDB!$K122=0,"",IF(PrnDB!$K122&gt;1,"    ","")&amp;IF(PrnDB!$K122=3,"    ","")&amp;PrnDB!$G122)</f>
        <v/>
      </c>
    </row>
    <row r="123" spans="1:15" x14ac:dyDescent="0.25">
      <c r="A123" s="16"/>
      <c r="B123" s="103">
        <f t="shared" si="18"/>
        <v>0</v>
      </c>
      <c r="C123" s="104">
        <f t="shared" si="19"/>
        <v>0</v>
      </c>
      <c r="D123" s="104">
        <f t="shared" si="20"/>
        <v>-1</v>
      </c>
      <c r="G123" s="109">
        <f ca="1">OFFSET(B123,PrnDB!$J123,0)</f>
        <v>0</v>
      </c>
      <c r="H123" s="110">
        <f ca="1">OFFSET(C123,PrnDB!$J123,0)</f>
        <v>0</v>
      </c>
      <c r="I123" s="110">
        <f ca="1">OFFSET(D123,PrnDB!$J123,0)</f>
        <v>-1</v>
      </c>
      <c r="J123" s="110">
        <f t="shared" si="17"/>
        <v>269</v>
      </c>
      <c r="K123" s="111">
        <f ca="1">IF(PrnDB!$G123=0,0,IFERROR(INDEX($R$3:$R$23,MATCH(G123,$Q$3:$Q$23,0),1),3))</f>
        <v>0</v>
      </c>
      <c r="L123" s="111">
        <f t="shared" ca="1" si="14"/>
        <v>0</v>
      </c>
      <c r="M123" s="111">
        <f t="shared" ca="1" si="15"/>
        <v>0</v>
      </c>
      <c r="N123" s="111" t="b">
        <f t="shared" ca="1" si="16"/>
        <v>0</v>
      </c>
      <c r="O123" s="111" t="str">
        <f ca="1">IF(PrnDB!$K123=0,"",IF(PrnDB!$K123&gt;1,"    ","")&amp;IF(PrnDB!$K123=3,"    ","")&amp;PrnDB!$G123)</f>
        <v/>
      </c>
    </row>
    <row r="124" spans="1:15" x14ac:dyDescent="0.25">
      <c r="B124" s="103">
        <f t="shared" si="18"/>
        <v>0</v>
      </c>
      <c r="C124" s="104">
        <f t="shared" si="19"/>
        <v>0</v>
      </c>
      <c r="D124" s="104">
        <f t="shared" si="20"/>
        <v>-1</v>
      </c>
      <c r="G124" s="109">
        <f ca="1">OFFSET(B124,PrnDB!$J124,0)</f>
        <v>0</v>
      </c>
      <c r="H124" s="110">
        <f ca="1">OFFSET(C124,PrnDB!$J124,0)</f>
        <v>0</v>
      </c>
      <c r="I124" s="110">
        <f ca="1">OFFSET(D124,PrnDB!$J124,0)</f>
        <v>-1</v>
      </c>
      <c r="J124" s="110">
        <f t="shared" si="17"/>
        <v>269</v>
      </c>
      <c r="K124" s="111">
        <f ca="1">IF(PrnDB!$G124=0,0,IFERROR(INDEX($R$3:$R$23,MATCH(G124,$Q$3:$Q$23,0),1),3))</f>
        <v>0</v>
      </c>
      <c r="L124" s="111">
        <f t="shared" ca="1" si="14"/>
        <v>0</v>
      </c>
      <c r="M124" s="111">
        <f t="shared" ca="1" si="15"/>
        <v>0</v>
      </c>
      <c r="N124" s="111" t="b">
        <f t="shared" ca="1" si="16"/>
        <v>0</v>
      </c>
      <c r="O124" s="111" t="str">
        <f ca="1">IF(PrnDB!$K124=0,"",IF(PrnDB!$K124&gt;1,"    ","")&amp;IF(PrnDB!$K124=3,"    ","")&amp;PrnDB!$G124)</f>
        <v/>
      </c>
    </row>
    <row r="125" spans="1:15" x14ac:dyDescent="0.25">
      <c r="A125" s="16"/>
      <c r="B125" s="103">
        <f t="shared" si="18"/>
        <v>0</v>
      </c>
      <c r="C125" s="104">
        <f t="shared" si="19"/>
        <v>0</v>
      </c>
      <c r="D125" s="104">
        <f t="shared" si="20"/>
        <v>-1</v>
      </c>
      <c r="G125" s="109">
        <f ca="1">OFFSET(B125,PrnDB!$J125,0)</f>
        <v>0</v>
      </c>
      <c r="H125" s="110">
        <f ca="1">OFFSET(C125,PrnDB!$J125,0)</f>
        <v>0</v>
      </c>
      <c r="I125" s="110">
        <f ca="1">OFFSET(D125,PrnDB!$J125,0)</f>
        <v>-1</v>
      </c>
      <c r="J125" s="110">
        <f t="shared" si="17"/>
        <v>269</v>
      </c>
      <c r="K125" s="111">
        <f ca="1">IF(PrnDB!$G125=0,0,IFERROR(INDEX($R$3:$R$23,MATCH(G125,$Q$3:$Q$23,0),1),3))</f>
        <v>0</v>
      </c>
      <c r="L125" s="111">
        <f t="shared" ca="1" si="14"/>
        <v>0</v>
      </c>
      <c r="M125" s="111">
        <f t="shared" ca="1" si="15"/>
        <v>0</v>
      </c>
      <c r="N125" s="111" t="b">
        <f t="shared" ca="1" si="16"/>
        <v>0</v>
      </c>
      <c r="O125" s="111" t="str">
        <f ca="1">IF(PrnDB!$K125=0,"",IF(PrnDB!$K125&gt;1,"    ","")&amp;IF(PrnDB!$K125=3,"    ","")&amp;PrnDB!$G125)</f>
        <v/>
      </c>
    </row>
    <row r="126" spans="1:15" x14ac:dyDescent="0.25">
      <c r="B126" s="103">
        <f t="shared" si="18"/>
        <v>0</v>
      </c>
      <c r="C126" s="104">
        <f t="shared" si="19"/>
        <v>0</v>
      </c>
      <c r="D126" s="104">
        <f t="shared" si="20"/>
        <v>-1</v>
      </c>
      <c r="G126" s="109">
        <f ca="1">OFFSET(B126,PrnDB!$J126,0)</f>
        <v>0</v>
      </c>
      <c r="H126" s="110">
        <f ca="1">OFFSET(C126,PrnDB!$J126,0)</f>
        <v>0</v>
      </c>
      <c r="I126" s="110">
        <f ca="1">OFFSET(D126,PrnDB!$J126,0)</f>
        <v>-1</v>
      </c>
      <c r="J126" s="110">
        <f t="shared" si="17"/>
        <v>269</v>
      </c>
      <c r="K126" s="111">
        <f ca="1">IF(PrnDB!$G126=0,0,IFERROR(INDEX($R$3:$R$23,MATCH(G126,$Q$3:$Q$23,0),1),3))</f>
        <v>0</v>
      </c>
      <c r="L126" s="111">
        <f t="shared" ca="1" si="14"/>
        <v>0</v>
      </c>
      <c r="M126" s="111">
        <f t="shared" ca="1" si="15"/>
        <v>0</v>
      </c>
      <c r="N126" s="111" t="b">
        <f t="shared" ca="1" si="16"/>
        <v>0</v>
      </c>
      <c r="O126" s="111" t="str">
        <f ca="1">IF(PrnDB!$K126=0,"",IF(PrnDB!$K126&gt;1,"    ","")&amp;IF(PrnDB!$K126=3,"    ","")&amp;PrnDB!$G126)</f>
        <v/>
      </c>
    </row>
    <row r="127" spans="1:15" x14ac:dyDescent="0.25">
      <c r="A127" s="16"/>
      <c r="B127" s="103">
        <f t="shared" si="18"/>
        <v>0</v>
      </c>
      <c r="C127" s="104">
        <f t="shared" si="19"/>
        <v>0</v>
      </c>
      <c r="D127" s="104">
        <f t="shared" si="20"/>
        <v>-1</v>
      </c>
      <c r="G127" s="109">
        <f ca="1">OFFSET(B127,PrnDB!$J127,0)</f>
        <v>0</v>
      </c>
      <c r="H127" s="110">
        <f ca="1">OFFSET(C127,PrnDB!$J127,0)</f>
        <v>0</v>
      </c>
      <c r="I127" s="110">
        <f ca="1">OFFSET(D127,PrnDB!$J127,0)</f>
        <v>-1</v>
      </c>
      <c r="J127" s="110">
        <f t="shared" si="17"/>
        <v>269</v>
      </c>
      <c r="K127" s="111">
        <f ca="1">IF(PrnDB!$G127=0,0,IFERROR(INDEX($R$3:$R$23,MATCH(G127,$Q$3:$Q$23,0),1),3))</f>
        <v>0</v>
      </c>
      <c r="L127" s="111">
        <f t="shared" ca="1" si="14"/>
        <v>0</v>
      </c>
      <c r="M127" s="111">
        <f t="shared" ca="1" si="15"/>
        <v>0</v>
      </c>
      <c r="N127" s="111" t="b">
        <f t="shared" ca="1" si="16"/>
        <v>0</v>
      </c>
      <c r="O127" s="111" t="str">
        <f ca="1">IF(PrnDB!$K127=0,"",IF(PrnDB!$K127&gt;1,"    ","")&amp;IF(PrnDB!$K127=3,"    ","")&amp;PrnDB!$G127)</f>
        <v/>
      </c>
    </row>
    <row r="128" spans="1:15" x14ac:dyDescent="0.25">
      <c r="B128" s="103">
        <f t="shared" si="18"/>
        <v>0</v>
      </c>
      <c r="C128" s="104">
        <f t="shared" si="19"/>
        <v>0</v>
      </c>
      <c r="D128" s="104">
        <f t="shared" si="20"/>
        <v>-1</v>
      </c>
      <c r="G128" s="109">
        <f ca="1">OFFSET(B128,PrnDB!$J128,0)</f>
        <v>0</v>
      </c>
      <c r="H128" s="110">
        <f ca="1">OFFSET(C128,PrnDB!$J128,0)</f>
        <v>0</v>
      </c>
      <c r="I128" s="110">
        <f ca="1">OFFSET(D128,PrnDB!$J128,0)</f>
        <v>-1</v>
      </c>
      <c r="J128" s="110">
        <f t="shared" si="17"/>
        <v>269</v>
      </c>
      <c r="K128" s="111">
        <f ca="1">IF(PrnDB!$G128=0,0,IFERROR(INDEX($R$3:$R$23,MATCH(G128,$Q$3:$Q$23,0),1),3))</f>
        <v>0</v>
      </c>
      <c r="L128" s="111">
        <f t="shared" ca="1" si="14"/>
        <v>0</v>
      </c>
      <c r="M128" s="111">
        <f t="shared" ca="1" si="15"/>
        <v>0</v>
      </c>
      <c r="N128" s="111" t="b">
        <f t="shared" ca="1" si="16"/>
        <v>0</v>
      </c>
      <c r="O128" s="111" t="str">
        <f ca="1">IF(PrnDB!$K128=0,"",IF(PrnDB!$K128&gt;1,"    ","")&amp;IF(PrnDB!$K128=3,"    ","")&amp;PrnDB!$G128)</f>
        <v/>
      </c>
    </row>
    <row r="129" spans="1:15" x14ac:dyDescent="0.25">
      <c r="A129" s="16"/>
      <c r="B129" s="103">
        <f t="shared" si="18"/>
        <v>0</v>
      </c>
      <c r="C129" s="104">
        <f t="shared" si="19"/>
        <v>0</v>
      </c>
      <c r="D129" s="104">
        <f t="shared" si="20"/>
        <v>-1</v>
      </c>
      <c r="G129" s="109">
        <f ca="1">OFFSET(B129,PrnDB!$J129,0)</f>
        <v>0</v>
      </c>
      <c r="H129" s="110">
        <f ca="1">OFFSET(C129,PrnDB!$J129,0)</f>
        <v>0</v>
      </c>
      <c r="I129" s="110">
        <f ca="1">OFFSET(D129,PrnDB!$J129,0)</f>
        <v>-1</v>
      </c>
      <c r="J129" s="110">
        <f t="shared" si="17"/>
        <v>269</v>
      </c>
      <c r="K129" s="111">
        <f ca="1">IF(PrnDB!$G129=0,0,IFERROR(INDEX($R$3:$R$23,MATCH(G129,$Q$3:$Q$23,0),1),3))</f>
        <v>0</v>
      </c>
      <c r="L129" s="111">
        <f t="shared" ca="1" si="14"/>
        <v>0</v>
      </c>
      <c r="M129" s="111">
        <f t="shared" ca="1" si="15"/>
        <v>0</v>
      </c>
      <c r="N129" s="111" t="b">
        <f t="shared" ca="1" si="16"/>
        <v>0</v>
      </c>
      <c r="O129" s="111" t="str">
        <f ca="1">IF(PrnDB!$K129=0,"",IF(PrnDB!$K129&gt;1,"    ","")&amp;IF(PrnDB!$K129=3,"    ","")&amp;PrnDB!$G129)</f>
        <v/>
      </c>
    </row>
    <row r="130" spans="1:15" x14ac:dyDescent="0.25">
      <c r="B130" s="103">
        <f t="shared" si="18"/>
        <v>0</v>
      </c>
      <c r="C130" s="104">
        <f t="shared" si="19"/>
        <v>0</v>
      </c>
      <c r="D130" s="104">
        <f t="shared" si="20"/>
        <v>-1</v>
      </c>
      <c r="G130" s="109">
        <f ca="1">OFFSET(B130,PrnDB!$J130,0)</f>
        <v>0</v>
      </c>
      <c r="H130" s="110">
        <f ca="1">OFFSET(C130,PrnDB!$J130,0)</f>
        <v>0</v>
      </c>
      <c r="I130" s="110">
        <f ca="1">OFFSET(D130,PrnDB!$J130,0)</f>
        <v>-1</v>
      </c>
      <c r="J130" s="110">
        <f t="shared" si="17"/>
        <v>269</v>
      </c>
      <c r="K130" s="111">
        <f ca="1">IF(PrnDB!$G130=0,0,IFERROR(INDEX($R$3:$R$23,MATCH(G130,$Q$3:$Q$23,0),1),3))</f>
        <v>0</v>
      </c>
      <c r="L130" s="111">
        <f t="shared" ca="1" si="14"/>
        <v>0</v>
      </c>
      <c r="M130" s="111">
        <f t="shared" ca="1" si="15"/>
        <v>0</v>
      </c>
      <c r="N130" s="111" t="b">
        <f t="shared" ca="1" si="16"/>
        <v>0</v>
      </c>
      <c r="O130" s="111" t="str">
        <f ca="1">IF(PrnDB!$K130=0,"",IF(PrnDB!$K130&gt;1,"    ","")&amp;IF(PrnDB!$K130=3,"    ","")&amp;PrnDB!$G130)</f>
        <v/>
      </c>
    </row>
    <row r="131" spans="1:15" x14ac:dyDescent="0.25">
      <c r="A131" s="16"/>
      <c r="B131" s="103">
        <f t="shared" ref="B131:B152" si="21">IF(AND(ROW()-2&gt;=ROW(CashFlow1H)-6,ROW()-2&lt;=ROW(CashFlow1)-6),INDEX(Input,ROW(CashFlow1H)+ROW()-7,2),0)</f>
        <v>0</v>
      </c>
      <c r="C131" s="104">
        <f t="shared" ref="C131:C152" si="22">IF(D131=0,0,IF(AND(ROW()-2&gt;=ROW(CashFlow1H)-6,ROW()-2&lt;=ROW(CashFlow1)-6),INDEX(Input,ROW(CashFlow1H)+ROW()-7,15),0)*D131)</f>
        <v>0</v>
      </c>
      <c r="D131" s="104">
        <f t="shared" ref="D131:D152" si="23">IF(AND(ROW()-2&gt;=ROW(CashFlow1P)-7,ROW()-2&lt;ROW(CashFlow1N)-6),1,-1)*IFERROR(INDEX($U$3:$U$23,MATCH(B131,$Q$3:$Q$23,0),1),1)</f>
        <v>-1</v>
      </c>
      <c r="G131" s="109">
        <f ca="1">OFFSET(B131,PrnDB!$J131,0)</f>
        <v>0</v>
      </c>
      <c r="H131" s="110">
        <f ca="1">OFFSET(C131,PrnDB!$J131,0)</f>
        <v>0</v>
      </c>
      <c r="I131" s="110">
        <f ca="1">OFFSET(D131,PrnDB!$J131,0)</f>
        <v>-1</v>
      </c>
      <c r="J131" s="110">
        <f t="shared" si="17"/>
        <v>269</v>
      </c>
      <c r="K131" s="111">
        <f ca="1">IF(PrnDB!$G131=0,0,IFERROR(INDEX($R$3:$R$23,MATCH(G131,$Q$3:$Q$23,0),1),3))</f>
        <v>0</v>
      </c>
      <c r="L131" s="111">
        <f t="shared" ref="L131:L194" ca="1" si="24">IFERROR(INDEX($S$3:$S$23,MATCH(G131,$Q$3:$Q$23,0),1),0)</f>
        <v>0</v>
      </c>
      <c r="M131" s="111">
        <f t="shared" ref="M131:M194" ca="1" si="25">IFERROR(INDEX($T$3:$T$23,MATCH(G131,$Q$3:$Q$23,0),1),0)</f>
        <v>0</v>
      </c>
      <c r="N131" s="111" t="b">
        <f t="shared" ref="N131:N194" ca="1" si="26">ROW(N129)&lt;=$Q$28</f>
        <v>0</v>
      </c>
      <c r="O131" s="111" t="str">
        <f ca="1">IF(PrnDB!$K131=0,"",IF(PrnDB!$K131&gt;1,"    ","")&amp;IF(PrnDB!$K131=3,"    ","")&amp;PrnDB!$G131)</f>
        <v/>
      </c>
    </row>
    <row r="132" spans="1:15" x14ac:dyDescent="0.25">
      <c r="B132" s="103">
        <f t="shared" si="21"/>
        <v>0</v>
      </c>
      <c r="C132" s="104">
        <f t="shared" si="22"/>
        <v>0</v>
      </c>
      <c r="D132" s="104">
        <f t="shared" si="23"/>
        <v>-1</v>
      </c>
      <c r="G132" s="109">
        <f ca="1">OFFSET(B132,PrnDB!$J132,0)</f>
        <v>0</v>
      </c>
      <c r="H132" s="110">
        <f ca="1">OFFSET(C132,PrnDB!$J132,0)</f>
        <v>0</v>
      </c>
      <c r="I132" s="110">
        <f ca="1">OFFSET(D132,PrnDB!$J132,0)</f>
        <v>-1</v>
      </c>
      <c r="J132" s="110">
        <f t="shared" ref="J132:J195" si="27">IF(ROW(J130)&lt;=$Q$26,0,IF(ROW(J130)&lt;=($Q$26+$Q$27),150-$Q$26,300-$Q$26-$Q$27))</f>
        <v>269</v>
      </c>
      <c r="K132" s="111">
        <f ca="1">IF(PrnDB!$G132=0,0,IFERROR(INDEX($R$3:$R$23,MATCH(G132,$Q$3:$Q$23,0),1),3))</f>
        <v>0</v>
      </c>
      <c r="L132" s="111">
        <f t="shared" ca="1" si="24"/>
        <v>0</v>
      </c>
      <c r="M132" s="111">
        <f t="shared" ca="1" si="25"/>
        <v>0</v>
      </c>
      <c r="N132" s="111" t="b">
        <f t="shared" ca="1" si="26"/>
        <v>0</v>
      </c>
      <c r="O132" s="111" t="str">
        <f ca="1">IF(PrnDB!$K132=0,"",IF(PrnDB!$K132&gt;1,"    ","")&amp;IF(PrnDB!$K132=3,"    ","")&amp;PrnDB!$G132)</f>
        <v/>
      </c>
    </row>
    <row r="133" spans="1:15" x14ac:dyDescent="0.25">
      <c r="A133" s="16"/>
      <c r="B133" s="103">
        <f t="shared" si="21"/>
        <v>0</v>
      </c>
      <c r="C133" s="104">
        <f t="shared" si="22"/>
        <v>0</v>
      </c>
      <c r="D133" s="104">
        <f t="shared" si="23"/>
        <v>-1</v>
      </c>
      <c r="G133" s="109">
        <f ca="1">OFFSET(B133,PrnDB!$J133,0)</f>
        <v>0</v>
      </c>
      <c r="H133" s="110">
        <f ca="1">OFFSET(C133,PrnDB!$J133,0)</f>
        <v>0</v>
      </c>
      <c r="I133" s="110">
        <f ca="1">OFFSET(D133,PrnDB!$J133,0)</f>
        <v>-1</v>
      </c>
      <c r="J133" s="110">
        <f t="shared" si="27"/>
        <v>269</v>
      </c>
      <c r="K133" s="111">
        <f ca="1">IF(PrnDB!$G133=0,0,IFERROR(INDEX($R$3:$R$23,MATCH(G133,$Q$3:$Q$23,0),1),3))</f>
        <v>0</v>
      </c>
      <c r="L133" s="111">
        <f t="shared" ca="1" si="24"/>
        <v>0</v>
      </c>
      <c r="M133" s="111">
        <f t="shared" ca="1" si="25"/>
        <v>0</v>
      </c>
      <c r="N133" s="111" t="b">
        <f t="shared" ca="1" si="26"/>
        <v>0</v>
      </c>
      <c r="O133" s="111" t="str">
        <f ca="1">IF(PrnDB!$K133=0,"",IF(PrnDB!$K133&gt;1,"    ","")&amp;IF(PrnDB!$K133=3,"    ","")&amp;PrnDB!$G133)</f>
        <v/>
      </c>
    </row>
    <row r="134" spans="1:15" x14ac:dyDescent="0.25">
      <c r="B134" s="103">
        <f t="shared" si="21"/>
        <v>0</v>
      </c>
      <c r="C134" s="104">
        <f t="shared" si="22"/>
        <v>0</v>
      </c>
      <c r="D134" s="104">
        <f t="shared" si="23"/>
        <v>-1</v>
      </c>
      <c r="G134" s="109">
        <f ca="1">OFFSET(B134,PrnDB!$J134,0)</f>
        <v>0</v>
      </c>
      <c r="H134" s="110">
        <f ca="1">OFFSET(C134,PrnDB!$J134,0)</f>
        <v>0</v>
      </c>
      <c r="I134" s="110">
        <f ca="1">OFFSET(D134,PrnDB!$J134,0)</f>
        <v>-1</v>
      </c>
      <c r="J134" s="110">
        <f t="shared" si="27"/>
        <v>269</v>
      </c>
      <c r="K134" s="111">
        <f ca="1">IF(PrnDB!$G134=0,0,IFERROR(INDEX($R$3:$R$23,MATCH(G134,$Q$3:$Q$23,0),1),3))</f>
        <v>0</v>
      </c>
      <c r="L134" s="111">
        <f t="shared" ca="1" si="24"/>
        <v>0</v>
      </c>
      <c r="M134" s="111">
        <f t="shared" ca="1" si="25"/>
        <v>0</v>
      </c>
      <c r="N134" s="111" t="b">
        <f t="shared" ca="1" si="26"/>
        <v>0</v>
      </c>
      <c r="O134" s="111" t="str">
        <f ca="1">IF(PrnDB!$K134=0,"",IF(PrnDB!$K134&gt;1,"    ","")&amp;IF(PrnDB!$K134=3,"    ","")&amp;PrnDB!$G134)</f>
        <v/>
      </c>
    </row>
    <row r="135" spans="1:15" x14ac:dyDescent="0.25">
      <c r="A135" s="16"/>
      <c r="B135" s="103">
        <f t="shared" si="21"/>
        <v>0</v>
      </c>
      <c r="C135" s="104">
        <f t="shared" si="22"/>
        <v>0</v>
      </c>
      <c r="D135" s="104">
        <f t="shared" si="23"/>
        <v>-1</v>
      </c>
      <c r="G135" s="109">
        <f ca="1">OFFSET(B135,PrnDB!$J135,0)</f>
        <v>0</v>
      </c>
      <c r="H135" s="110">
        <f ca="1">OFFSET(C135,PrnDB!$J135,0)</f>
        <v>0</v>
      </c>
      <c r="I135" s="110">
        <f ca="1">OFFSET(D135,PrnDB!$J135,0)</f>
        <v>-1</v>
      </c>
      <c r="J135" s="110">
        <f t="shared" si="27"/>
        <v>269</v>
      </c>
      <c r="K135" s="111">
        <f ca="1">IF(PrnDB!$G135=0,0,IFERROR(INDEX($R$3:$R$23,MATCH(G135,$Q$3:$Q$23,0),1),3))</f>
        <v>0</v>
      </c>
      <c r="L135" s="111">
        <f t="shared" ca="1" si="24"/>
        <v>0</v>
      </c>
      <c r="M135" s="111">
        <f t="shared" ca="1" si="25"/>
        <v>0</v>
      </c>
      <c r="N135" s="111" t="b">
        <f t="shared" ca="1" si="26"/>
        <v>0</v>
      </c>
      <c r="O135" s="111" t="str">
        <f ca="1">IF(PrnDB!$K135=0,"",IF(PrnDB!$K135&gt;1,"    ","")&amp;IF(PrnDB!$K135=3,"    ","")&amp;PrnDB!$G135)</f>
        <v/>
      </c>
    </row>
    <row r="136" spans="1:15" x14ac:dyDescent="0.25">
      <c r="B136" s="103">
        <f t="shared" si="21"/>
        <v>0</v>
      </c>
      <c r="C136" s="104">
        <f t="shared" si="22"/>
        <v>0</v>
      </c>
      <c r="D136" s="104">
        <f t="shared" si="23"/>
        <v>-1</v>
      </c>
      <c r="G136" s="109">
        <f ca="1">OFFSET(B136,PrnDB!$J136,0)</f>
        <v>0</v>
      </c>
      <c r="H136" s="110">
        <f ca="1">OFFSET(C136,PrnDB!$J136,0)</f>
        <v>0</v>
      </c>
      <c r="I136" s="110">
        <f ca="1">OFFSET(D136,PrnDB!$J136,0)</f>
        <v>-1</v>
      </c>
      <c r="J136" s="110">
        <f t="shared" si="27"/>
        <v>269</v>
      </c>
      <c r="K136" s="111">
        <f ca="1">IF(PrnDB!$G136=0,0,IFERROR(INDEX($R$3:$R$23,MATCH(G136,$Q$3:$Q$23,0),1),3))</f>
        <v>0</v>
      </c>
      <c r="L136" s="111">
        <f t="shared" ca="1" si="24"/>
        <v>0</v>
      </c>
      <c r="M136" s="111">
        <f t="shared" ca="1" si="25"/>
        <v>0</v>
      </c>
      <c r="N136" s="111" t="b">
        <f t="shared" ca="1" si="26"/>
        <v>0</v>
      </c>
      <c r="O136" s="111" t="str">
        <f ca="1">IF(PrnDB!$K136=0,"",IF(PrnDB!$K136&gt;1,"    ","")&amp;IF(PrnDB!$K136=3,"    ","")&amp;PrnDB!$G136)</f>
        <v/>
      </c>
    </row>
    <row r="137" spans="1:15" x14ac:dyDescent="0.25">
      <c r="A137" s="16"/>
      <c r="B137" s="103">
        <f t="shared" si="21"/>
        <v>0</v>
      </c>
      <c r="C137" s="104">
        <f t="shared" si="22"/>
        <v>0</v>
      </c>
      <c r="D137" s="104">
        <f t="shared" si="23"/>
        <v>-1</v>
      </c>
      <c r="G137" s="109">
        <f ca="1">OFFSET(B137,PrnDB!$J137,0)</f>
        <v>0</v>
      </c>
      <c r="H137" s="110">
        <f ca="1">OFFSET(C137,PrnDB!$J137,0)</f>
        <v>0</v>
      </c>
      <c r="I137" s="110">
        <f ca="1">OFFSET(D137,PrnDB!$J137,0)</f>
        <v>-1</v>
      </c>
      <c r="J137" s="110">
        <f t="shared" si="27"/>
        <v>269</v>
      </c>
      <c r="K137" s="111">
        <f ca="1">IF(PrnDB!$G137=0,0,IFERROR(INDEX($R$3:$R$23,MATCH(G137,$Q$3:$Q$23,0),1),3))</f>
        <v>0</v>
      </c>
      <c r="L137" s="111">
        <f t="shared" ca="1" si="24"/>
        <v>0</v>
      </c>
      <c r="M137" s="111">
        <f t="shared" ca="1" si="25"/>
        <v>0</v>
      </c>
      <c r="N137" s="111" t="b">
        <f t="shared" ca="1" si="26"/>
        <v>0</v>
      </c>
      <c r="O137" s="111" t="str">
        <f ca="1">IF(PrnDB!$K137=0,"",IF(PrnDB!$K137&gt;1,"    ","")&amp;IF(PrnDB!$K137=3,"    ","")&amp;PrnDB!$G137)</f>
        <v/>
      </c>
    </row>
    <row r="138" spans="1:15" x14ac:dyDescent="0.25">
      <c r="B138" s="103">
        <f t="shared" si="21"/>
        <v>0</v>
      </c>
      <c r="C138" s="104">
        <f t="shared" si="22"/>
        <v>0</v>
      </c>
      <c r="D138" s="104">
        <f t="shared" si="23"/>
        <v>-1</v>
      </c>
      <c r="G138" s="109">
        <f ca="1">OFFSET(B138,PrnDB!$J138,0)</f>
        <v>0</v>
      </c>
      <c r="H138" s="110">
        <f ca="1">OFFSET(C138,PrnDB!$J138,0)</f>
        <v>0</v>
      </c>
      <c r="I138" s="110">
        <f ca="1">OFFSET(D138,PrnDB!$J138,0)</f>
        <v>-1</v>
      </c>
      <c r="J138" s="110">
        <f t="shared" si="27"/>
        <v>269</v>
      </c>
      <c r="K138" s="111">
        <f ca="1">IF(PrnDB!$G138=0,0,IFERROR(INDEX($R$3:$R$23,MATCH(G138,$Q$3:$Q$23,0),1),3))</f>
        <v>0</v>
      </c>
      <c r="L138" s="111">
        <f t="shared" ca="1" si="24"/>
        <v>0</v>
      </c>
      <c r="M138" s="111">
        <f t="shared" ca="1" si="25"/>
        <v>0</v>
      </c>
      <c r="N138" s="111" t="b">
        <f t="shared" ca="1" si="26"/>
        <v>0</v>
      </c>
      <c r="O138" s="111" t="str">
        <f ca="1">IF(PrnDB!$K138=0,"",IF(PrnDB!$K138&gt;1,"    ","")&amp;IF(PrnDB!$K138=3,"    ","")&amp;PrnDB!$G138)</f>
        <v/>
      </c>
    </row>
    <row r="139" spans="1:15" x14ac:dyDescent="0.25">
      <c r="A139" s="16"/>
      <c r="B139" s="103">
        <f t="shared" si="21"/>
        <v>0</v>
      </c>
      <c r="C139" s="104">
        <f t="shared" si="22"/>
        <v>0</v>
      </c>
      <c r="D139" s="104">
        <f t="shared" si="23"/>
        <v>-1</v>
      </c>
      <c r="G139" s="109">
        <f ca="1">OFFSET(B139,PrnDB!$J139,0)</f>
        <v>0</v>
      </c>
      <c r="H139" s="110">
        <f ca="1">OFFSET(C139,PrnDB!$J139,0)</f>
        <v>0</v>
      </c>
      <c r="I139" s="110">
        <f ca="1">OFFSET(D139,PrnDB!$J139,0)</f>
        <v>-1</v>
      </c>
      <c r="J139" s="110">
        <f t="shared" si="27"/>
        <v>269</v>
      </c>
      <c r="K139" s="111">
        <f ca="1">IF(PrnDB!$G139=0,0,IFERROR(INDEX($R$3:$R$23,MATCH(G139,$Q$3:$Q$23,0),1),3))</f>
        <v>0</v>
      </c>
      <c r="L139" s="111">
        <f t="shared" ca="1" si="24"/>
        <v>0</v>
      </c>
      <c r="M139" s="111">
        <f t="shared" ca="1" si="25"/>
        <v>0</v>
      </c>
      <c r="N139" s="111" t="b">
        <f t="shared" ca="1" si="26"/>
        <v>0</v>
      </c>
      <c r="O139" s="111" t="str">
        <f ca="1">IF(PrnDB!$K139=0,"",IF(PrnDB!$K139&gt;1,"    ","")&amp;IF(PrnDB!$K139=3,"    ","")&amp;PrnDB!$G139)</f>
        <v/>
      </c>
    </row>
    <row r="140" spans="1:15" x14ac:dyDescent="0.25">
      <c r="B140" s="103">
        <f t="shared" si="21"/>
        <v>0</v>
      </c>
      <c r="C140" s="104">
        <f t="shared" si="22"/>
        <v>0</v>
      </c>
      <c r="D140" s="104">
        <f t="shared" si="23"/>
        <v>-1</v>
      </c>
      <c r="G140" s="109">
        <f ca="1">OFFSET(B140,PrnDB!$J140,0)</f>
        <v>0</v>
      </c>
      <c r="H140" s="110">
        <f ca="1">OFFSET(C140,PrnDB!$J140,0)</f>
        <v>0</v>
      </c>
      <c r="I140" s="110">
        <f ca="1">OFFSET(D140,PrnDB!$J140,0)</f>
        <v>-1</v>
      </c>
      <c r="J140" s="110">
        <f t="shared" si="27"/>
        <v>269</v>
      </c>
      <c r="K140" s="111">
        <f ca="1">IF(PrnDB!$G140=0,0,IFERROR(INDEX($R$3:$R$23,MATCH(G140,$Q$3:$Q$23,0),1),3))</f>
        <v>0</v>
      </c>
      <c r="L140" s="111">
        <f t="shared" ca="1" si="24"/>
        <v>0</v>
      </c>
      <c r="M140" s="111">
        <f t="shared" ca="1" si="25"/>
        <v>0</v>
      </c>
      <c r="N140" s="111" t="b">
        <f t="shared" ca="1" si="26"/>
        <v>0</v>
      </c>
      <c r="O140" s="111" t="str">
        <f ca="1">IF(PrnDB!$K140=0,"",IF(PrnDB!$K140&gt;1,"    ","")&amp;IF(PrnDB!$K140=3,"    ","")&amp;PrnDB!$G140)</f>
        <v/>
      </c>
    </row>
    <row r="141" spans="1:15" x14ac:dyDescent="0.25">
      <c r="A141" s="16"/>
      <c r="B141" s="103">
        <f t="shared" si="21"/>
        <v>0</v>
      </c>
      <c r="C141" s="104">
        <f t="shared" si="22"/>
        <v>0</v>
      </c>
      <c r="D141" s="104">
        <f t="shared" si="23"/>
        <v>-1</v>
      </c>
      <c r="G141" s="109">
        <f ca="1">OFFSET(B141,PrnDB!$J141,0)</f>
        <v>0</v>
      </c>
      <c r="H141" s="110">
        <f ca="1">OFFSET(C141,PrnDB!$J141,0)</f>
        <v>0</v>
      </c>
      <c r="I141" s="110">
        <f ca="1">OFFSET(D141,PrnDB!$J141,0)</f>
        <v>-1</v>
      </c>
      <c r="J141" s="110">
        <f t="shared" si="27"/>
        <v>269</v>
      </c>
      <c r="K141" s="111">
        <f ca="1">IF(PrnDB!$G141=0,0,IFERROR(INDEX($R$3:$R$23,MATCH(G141,$Q$3:$Q$23,0),1),3))</f>
        <v>0</v>
      </c>
      <c r="L141" s="111">
        <f t="shared" ca="1" si="24"/>
        <v>0</v>
      </c>
      <c r="M141" s="111">
        <f t="shared" ca="1" si="25"/>
        <v>0</v>
      </c>
      <c r="N141" s="111" t="b">
        <f t="shared" ca="1" si="26"/>
        <v>0</v>
      </c>
      <c r="O141" s="111" t="str">
        <f ca="1">IF(PrnDB!$K141=0,"",IF(PrnDB!$K141&gt;1,"    ","")&amp;IF(PrnDB!$K141=3,"    ","")&amp;PrnDB!$G141)</f>
        <v/>
      </c>
    </row>
    <row r="142" spans="1:15" x14ac:dyDescent="0.25">
      <c r="B142" s="103">
        <f t="shared" si="21"/>
        <v>0</v>
      </c>
      <c r="C142" s="104">
        <f t="shared" si="22"/>
        <v>0</v>
      </c>
      <c r="D142" s="104">
        <f t="shared" si="23"/>
        <v>-1</v>
      </c>
      <c r="G142" s="109">
        <f ca="1">OFFSET(B142,PrnDB!$J142,0)</f>
        <v>0</v>
      </c>
      <c r="H142" s="110">
        <f ca="1">OFFSET(C142,PrnDB!$J142,0)</f>
        <v>0</v>
      </c>
      <c r="I142" s="110">
        <f ca="1">OFFSET(D142,PrnDB!$J142,0)</f>
        <v>-1</v>
      </c>
      <c r="J142" s="110">
        <f t="shared" si="27"/>
        <v>269</v>
      </c>
      <c r="K142" s="111">
        <f ca="1">IF(PrnDB!$G142=0,0,IFERROR(INDEX($R$3:$R$23,MATCH(G142,$Q$3:$Q$23,0),1),3))</f>
        <v>0</v>
      </c>
      <c r="L142" s="111">
        <f t="shared" ca="1" si="24"/>
        <v>0</v>
      </c>
      <c r="M142" s="111">
        <f t="shared" ca="1" si="25"/>
        <v>0</v>
      </c>
      <c r="N142" s="111" t="b">
        <f t="shared" ca="1" si="26"/>
        <v>0</v>
      </c>
      <c r="O142" s="111" t="str">
        <f ca="1">IF(PrnDB!$K142=0,"",IF(PrnDB!$K142&gt;1,"    ","")&amp;IF(PrnDB!$K142=3,"    ","")&amp;PrnDB!$G142)</f>
        <v/>
      </c>
    </row>
    <row r="143" spans="1:15" x14ac:dyDescent="0.25">
      <c r="A143" s="16"/>
      <c r="B143" s="103">
        <f t="shared" si="21"/>
        <v>0</v>
      </c>
      <c r="C143" s="104">
        <f t="shared" si="22"/>
        <v>0</v>
      </c>
      <c r="D143" s="104">
        <f t="shared" si="23"/>
        <v>-1</v>
      </c>
      <c r="G143" s="109">
        <f ca="1">OFFSET(B143,PrnDB!$J143,0)</f>
        <v>0</v>
      </c>
      <c r="H143" s="110">
        <f ca="1">OFFSET(C143,PrnDB!$J143,0)</f>
        <v>0</v>
      </c>
      <c r="I143" s="110">
        <f ca="1">OFFSET(D143,PrnDB!$J143,0)</f>
        <v>-1</v>
      </c>
      <c r="J143" s="110">
        <f t="shared" si="27"/>
        <v>269</v>
      </c>
      <c r="K143" s="111">
        <f ca="1">IF(PrnDB!$G143=0,0,IFERROR(INDEX($R$3:$R$23,MATCH(G143,$Q$3:$Q$23,0),1),3))</f>
        <v>0</v>
      </c>
      <c r="L143" s="111">
        <f t="shared" ca="1" si="24"/>
        <v>0</v>
      </c>
      <c r="M143" s="111">
        <f t="shared" ca="1" si="25"/>
        <v>0</v>
      </c>
      <c r="N143" s="111" t="b">
        <f t="shared" ca="1" si="26"/>
        <v>0</v>
      </c>
      <c r="O143" s="111" t="str">
        <f ca="1">IF(PrnDB!$K143=0,"",IF(PrnDB!$K143&gt;1,"    ","")&amp;IF(PrnDB!$K143=3,"    ","")&amp;PrnDB!$G143)</f>
        <v/>
      </c>
    </row>
    <row r="144" spans="1:15" x14ac:dyDescent="0.25">
      <c r="B144" s="103">
        <f t="shared" si="21"/>
        <v>0</v>
      </c>
      <c r="C144" s="104">
        <f t="shared" si="22"/>
        <v>0</v>
      </c>
      <c r="D144" s="104">
        <f t="shared" si="23"/>
        <v>-1</v>
      </c>
      <c r="G144" s="109">
        <f ca="1">OFFSET(B144,PrnDB!$J144,0)</f>
        <v>0</v>
      </c>
      <c r="H144" s="110">
        <f ca="1">OFFSET(C144,PrnDB!$J144,0)</f>
        <v>0</v>
      </c>
      <c r="I144" s="110">
        <f ca="1">OFFSET(D144,PrnDB!$J144,0)</f>
        <v>-1</v>
      </c>
      <c r="J144" s="110">
        <f t="shared" si="27"/>
        <v>269</v>
      </c>
      <c r="K144" s="111">
        <f ca="1">IF(PrnDB!$G144=0,0,IFERROR(INDEX($R$3:$R$23,MATCH(G144,$Q$3:$Q$23,0),1),3))</f>
        <v>0</v>
      </c>
      <c r="L144" s="111">
        <f t="shared" ca="1" si="24"/>
        <v>0</v>
      </c>
      <c r="M144" s="111">
        <f t="shared" ca="1" si="25"/>
        <v>0</v>
      </c>
      <c r="N144" s="111" t="b">
        <f t="shared" ca="1" si="26"/>
        <v>0</v>
      </c>
      <c r="O144" s="111" t="str">
        <f ca="1">IF(PrnDB!$K144=0,"",IF(PrnDB!$K144&gt;1,"    ","")&amp;IF(PrnDB!$K144=3,"    ","")&amp;PrnDB!$G144)</f>
        <v/>
      </c>
    </row>
    <row r="145" spans="1:15" x14ac:dyDescent="0.25">
      <c r="A145" s="16"/>
      <c r="B145" s="103">
        <f t="shared" si="21"/>
        <v>0</v>
      </c>
      <c r="C145" s="104">
        <f t="shared" si="22"/>
        <v>0</v>
      </c>
      <c r="D145" s="104">
        <f t="shared" si="23"/>
        <v>-1</v>
      </c>
      <c r="G145" s="109">
        <f ca="1">OFFSET(B145,PrnDB!$J145,0)</f>
        <v>0</v>
      </c>
      <c r="H145" s="110">
        <f ca="1">OFFSET(C145,PrnDB!$J145,0)</f>
        <v>0</v>
      </c>
      <c r="I145" s="110">
        <f ca="1">OFFSET(D145,PrnDB!$J145,0)</f>
        <v>-1</v>
      </c>
      <c r="J145" s="110">
        <f t="shared" si="27"/>
        <v>269</v>
      </c>
      <c r="K145" s="111">
        <f ca="1">IF(PrnDB!$G145=0,0,IFERROR(INDEX($R$3:$R$23,MATCH(G145,$Q$3:$Q$23,0),1),3))</f>
        <v>0</v>
      </c>
      <c r="L145" s="111">
        <f t="shared" ca="1" si="24"/>
        <v>0</v>
      </c>
      <c r="M145" s="111">
        <f t="shared" ca="1" si="25"/>
        <v>0</v>
      </c>
      <c r="N145" s="111" t="b">
        <f t="shared" ca="1" si="26"/>
        <v>0</v>
      </c>
      <c r="O145" s="111" t="str">
        <f ca="1">IF(PrnDB!$K145=0,"",IF(PrnDB!$K145&gt;1,"    ","")&amp;IF(PrnDB!$K145=3,"    ","")&amp;PrnDB!$G145)</f>
        <v/>
      </c>
    </row>
    <row r="146" spans="1:15" x14ac:dyDescent="0.25">
      <c r="B146" s="103">
        <f t="shared" si="21"/>
        <v>0</v>
      </c>
      <c r="C146" s="104">
        <f t="shared" si="22"/>
        <v>0</v>
      </c>
      <c r="D146" s="104">
        <f t="shared" si="23"/>
        <v>-1</v>
      </c>
      <c r="G146" s="109">
        <f ca="1">OFFSET(B146,PrnDB!$J146,0)</f>
        <v>0</v>
      </c>
      <c r="H146" s="110">
        <f ca="1">OFFSET(C146,PrnDB!$J146,0)</f>
        <v>0</v>
      </c>
      <c r="I146" s="110">
        <f ca="1">OFFSET(D146,PrnDB!$J146,0)</f>
        <v>-1</v>
      </c>
      <c r="J146" s="110">
        <f t="shared" si="27"/>
        <v>269</v>
      </c>
      <c r="K146" s="111">
        <f ca="1">IF(PrnDB!$G146=0,0,IFERROR(INDEX($R$3:$R$23,MATCH(G146,$Q$3:$Q$23,0),1),3))</f>
        <v>0</v>
      </c>
      <c r="L146" s="111">
        <f t="shared" ca="1" si="24"/>
        <v>0</v>
      </c>
      <c r="M146" s="111">
        <f t="shared" ca="1" si="25"/>
        <v>0</v>
      </c>
      <c r="N146" s="111" t="b">
        <f t="shared" ca="1" si="26"/>
        <v>0</v>
      </c>
      <c r="O146" s="111" t="str">
        <f ca="1">IF(PrnDB!$K146=0,"",IF(PrnDB!$K146&gt;1,"    ","")&amp;IF(PrnDB!$K146=3,"    ","")&amp;PrnDB!$G146)</f>
        <v/>
      </c>
    </row>
    <row r="147" spans="1:15" x14ac:dyDescent="0.25">
      <c r="A147" s="16"/>
      <c r="B147" s="103">
        <f t="shared" si="21"/>
        <v>0</v>
      </c>
      <c r="C147" s="104">
        <f t="shared" si="22"/>
        <v>0</v>
      </c>
      <c r="D147" s="104">
        <f t="shared" si="23"/>
        <v>-1</v>
      </c>
      <c r="G147" s="109">
        <f ca="1">OFFSET(B147,PrnDB!$J147,0)</f>
        <v>0</v>
      </c>
      <c r="H147" s="110">
        <f ca="1">OFFSET(C147,PrnDB!$J147,0)</f>
        <v>0</v>
      </c>
      <c r="I147" s="110">
        <f ca="1">OFFSET(D147,PrnDB!$J147,0)</f>
        <v>-1</v>
      </c>
      <c r="J147" s="110">
        <f t="shared" si="27"/>
        <v>269</v>
      </c>
      <c r="K147" s="111">
        <f ca="1">IF(PrnDB!$G147=0,0,IFERROR(INDEX($R$3:$R$23,MATCH(G147,$Q$3:$Q$23,0),1),3))</f>
        <v>0</v>
      </c>
      <c r="L147" s="111">
        <f t="shared" ca="1" si="24"/>
        <v>0</v>
      </c>
      <c r="M147" s="111">
        <f t="shared" ca="1" si="25"/>
        <v>0</v>
      </c>
      <c r="N147" s="111" t="b">
        <f t="shared" ca="1" si="26"/>
        <v>0</v>
      </c>
      <c r="O147" s="111" t="str">
        <f ca="1">IF(PrnDB!$K147=0,"",IF(PrnDB!$K147&gt;1,"    ","")&amp;IF(PrnDB!$K147=3,"    ","")&amp;PrnDB!$G147)</f>
        <v/>
      </c>
    </row>
    <row r="148" spans="1:15" x14ac:dyDescent="0.25">
      <c r="B148" s="103">
        <f t="shared" si="21"/>
        <v>0</v>
      </c>
      <c r="C148" s="104">
        <f t="shared" si="22"/>
        <v>0</v>
      </c>
      <c r="D148" s="104">
        <f t="shared" si="23"/>
        <v>-1</v>
      </c>
      <c r="G148" s="109">
        <f ca="1">OFFSET(B148,PrnDB!$J148,0)</f>
        <v>0</v>
      </c>
      <c r="H148" s="110">
        <f ca="1">OFFSET(C148,PrnDB!$J148,0)</f>
        <v>0</v>
      </c>
      <c r="I148" s="110">
        <f ca="1">OFFSET(D148,PrnDB!$J148,0)</f>
        <v>-1</v>
      </c>
      <c r="J148" s="110">
        <f t="shared" si="27"/>
        <v>269</v>
      </c>
      <c r="K148" s="111">
        <f ca="1">IF(PrnDB!$G148=0,0,IFERROR(INDEX($R$3:$R$23,MATCH(G148,$Q$3:$Q$23,0),1),3))</f>
        <v>0</v>
      </c>
      <c r="L148" s="111">
        <f t="shared" ca="1" si="24"/>
        <v>0</v>
      </c>
      <c r="M148" s="111">
        <f t="shared" ca="1" si="25"/>
        <v>0</v>
      </c>
      <c r="N148" s="111" t="b">
        <f t="shared" ca="1" si="26"/>
        <v>0</v>
      </c>
      <c r="O148" s="111" t="str">
        <f ca="1">IF(PrnDB!$K148=0,"",IF(PrnDB!$K148&gt;1,"    ","")&amp;IF(PrnDB!$K148=3,"    ","")&amp;PrnDB!$G148)</f>
        <v/>
      </c>
    </row>
    <row r="149" spans="1:15" x14ac:dyDescent="0.25">
      <c r="A149" s="16"/>
      <c r="B149" s="103">
        <f t="shared" si="21"/>
        <v>0</v>
      </c>
      <c r="C149" s="104">
        <f t="shared" si="22"/>
        <v>0</v>
      </c>
      <c r="D149" s="104">
        <f t="shared" si="23"/>
        <v>-1</v>
      </c>
      <c r="G149" s="109">
        <f ca="1">OFFSET(B149,PrnDB!$J149,0)</f>
        <v>0</v>
      </c>
      <c r="H149" s="110">
        <f ca="1">OFFSET(C149,PrnDB!$J149,0)</f>
        <v>0</v>
      </c>
      <c r="I149" s="110">
        <f ca="1">OFFSET(D149,PrnDB!$J149,0)</f>
        <v>-1</v>
      </c>
      <c r="J149" s="110">
        <f t="shared" si="27"/>
        <v>269</v>
      </c>
      <c r="K149" s="111">
        <f ca="1">IF(PrnDB!$G149=0,0,IFERROR(INDEX($R$3:$R$23,MATCH(G149,$Q$3:$Q$23,0),1),3))</f>
        <v>0</v>
      </c>
      <c r="L149" s="111">
        <f t="shared" ca="1" si="24"/>
        <v>0</v>
      </c>
      <c r="M149" s="111">
        <f t="shared" ca="1" si="25"/>
        <v>0</v>
      </c>
      <c r="N149" s="111" t="b">
        <f t="shared" ca="1" si="26"/>
        <v>0</v>
      </c>
      <c r="O149" s="111" t="str">
        <f ca="1">IF(PrnDB!$K149=0,"",IF(PrnDB!$K149&gt;1,"    ","")&amp;IF(PrnDB!$K149=3,"    ","")&amp;PrnDB!$G149)</f>
        <v/>
      </c>
    </row>
    <row r="150" spans="1:15" x14ac:dyDescent="0.25">
      <c r="B150" s="103">
        <f t="shared" si="21"/>
        <v>0</v>
      </c>
      <c r="C150" s="104">
        <f t="shared" si="22"/>
        <v>0</v>
      </c>
      <c r="D150" s="104">
        <f t="shared" si="23"/>
        <v>-1</v>
      </c>
      <c r="G150" s="109">
        <f ca="1">OFFSET(B150,PrnDB!$J150,0)</f>
        <v>0</v>
      </c>
      <c r="H150" s="110">
        <f ca="1">OFFSET(C150,PrnDB!$J150,0)</f>
        <v>0</v>
      </c>
      <c r="I150" s="110">
        <f ca="1">OFFSET(D150,PrnDB!$J150,0)</f>
        <v>-1</v>
      </c>
      <c r="J150" s="110">
        <f t="shared" si="27"/>
        <v>269</v>
      </c>
      <c r="K150" s="111">
        <f ca="1">IF(PrnDB!$G150=0,0,IFERROR(INDEX($R$3:$R$23,MATCH(G150,$Q$3:$Q$23,0),1),3))</f>
        <v>0</v>
      </c>
      <c r="L150" s="111">
        <f t="shared" ca="1" si="24"/>
        <v>0</v>
      </c>
      <c r="M150" s="111">
        <f t="shared" ca="1" si="25"/>
        <v>0</v>
      </c>
      <c r="N150" s="111" t="b">
        <f t="shared" ca="1" si="26"/>
        <v>0</v>
      </c>
      <c r="O150" s="111" t="str">
        <f ca="1">IF(PrnDB!$K150=0,"",IF(PrnDB!$K150&gt;1,"    ","")&amp;IF(PrnDB!$K150=3,"    ","")&amp;PrnDB!$G150)</f>
        <v/>
      </c>
    </row>
    <row r="151" spans="1:15" x14ac:dyDescent="0.25">
      <c r="A151" s="16"/>
      <c r="B151" s="103">
        <f t="shared" si="21"/>
        <v>0</v>
      </c>
      <c r="C151" s="104">
        <f t="shared" si="22"/>
        <v>0</v>
      </c>
      <c r="D151" s="104">
        <f t="shared" si="23"/>
        <v>-1</v>
      </c>
      <c r="G151" s="109">
        <f ca="1">OFFSET(B151,PrnDB!$J151,0)</f>
        <v>0</v>
      </c>
      <c r="H151" s="110">
        <f ca="1">OFFSET(C151,PrnDB!$J151,0)</f>
        <v>0</v>
      </c>
      <c r="I151" s="110">
        <f ca="1">OFFSET(D151,PrnDB!$J151,0)</f>
        <v>-1</v>
      </c>
      <c r="J151" s="110">
        <f t="shared" si="27"/>
        <v>269</v>
      </c>
      <c r="K151" s="111">
        <f ca="1">IF(PrnDB!$G151=0,0,IFERROR(INDEX($R$3:$R$23,MATCH(G151,$Q$3:$Q$23,0),1),3))</f>
        <v>0</v>
      </c>
      <c r="L151" s="111">
        <f t="shared" ca="1" si="24"/>
        <v>0</v>
      </c>
      <c r="M151" s="111">
        <f t="shared" ca="1" si="25"/>
        <v>0</v>
      </c>
      <c r="N151" s="111" t="b">
        <f t="shared" ca="1" si="26"/>
        <v>0</v>
      </c>
      <c r="O151" s="111" t="str">
        <f ca="1">IF(PrnDB!$K151=0,"",IF(PrnDB!$K151&gt;1,"    ","")&amp;IF(PrnDB!$K151=3,"    ","")&amp;PrnDB!$G151)</f>
        <v/>
      </c>
    </row>
    <row r="152" spans="1:15" x14ac:dyDescent="0.25">
      <c r="B152" s="103">
        <f t="shared" si="21"/>
        <v>0</v>
      </c>
      <c r="C152" s="104">
        <f t="shared" si="22"/>
        <v>0</v>
      </c>
      <c r="D152" s="104">
        <f t="shared" si="23"/>
        <v>-1</v>
      </c>
      <c r="G152" s="109">
        <f ca="1">OFFSET(B152,PrnDB!$J152,0)</f>
        <v>0</v>
      </c>
      <c r="H152" s="110">
        <f ca="1">OFFSET(C152,PrnDB!$J152,0)</f>
        <v>0</v>
      </c>
      <c r="I152" s="110">
        <f ca="1">OFFSET(D152,PrnDB!$J152,0)</f>
        <v>-1</v>
      </c>
      <c r="J152" s="110">
        <f t="shared" si="27"/>
        <v>269</v>
      </c>
      <c r="K152" s="111">
        <f ca="1">IF(PrnDB!$G152=0,0,IFERROR(INDEX($R$3:$R$23,MATCH(G152,$Q$3:$Q$23,0),1),3))</f>
        <v>0</v>
      </c>
      <c r="L152" s="111">
        <f t="shared" ca="1" si="24"/>
        <v>0</v>
      </c>
      <c r="M152" s="111">
        <f t="shared" ca="1" si="25"/>
        <v>0</v>
      </c>
      <c r="N152" s="111" t="b">
        <f t="shared" ca="1" si="26"/>
        <v>0</v>
      </c>
      <c r="O152" s="111" t="str">
        <f ca="1">IF(PrnDB!$K152=0,"",IF(PrnDB!$K152&gt;1,"    ","")&amp;IF(PrnDB!$K152=3,"    ","")&amp;PrnDB!$G152)</f>
        <v/>
      </c>
    </row>
    <row r="153" spans="1:15" x14ac:dyDescent="0.25">
      <c r="A153" s="16"/>
      <c r="B153" s="105" t="str">
        <f t="shared" ref="B153:B184" si="28">IF(AND(ROW()-2-149+ROW(CashFlow1)&gt;=ROW(CashFlow2H)-6,ROW()-2+ROW(CashFlow1)-149&lt;=ROW(CashFlow2)),INDEX(Input,ROW(CashFlow2H)+ROW()-7-150,2),0)</f>
        <v>Proceeds From Investing Activities</v>
      </c>
      <c r="C153" s="106">
        <f t="shared" ref="C153:C184" si="29">IF(D153=0,0,IF(AND(ROW()-2-149+ROW(CashFlow1)&gt;=ROW(CashFlow2H)-6,ROW()-2+ROW(CashFlow1)-149&lt;=ROW(CashFlow2)),INDEX(Input,ROW(CashFlow2H)+ROW()-7-150,15),0)*D153)</f>
        <v>0</v>
      </c>
      <c r="D153" s="106">
        <f t="shared" ref="D153:D184" si="30">IF(AND(ROW()-2+ROW(CashFlow1)-150&lt;ROW(CashFlow2N)-2),1,-1)*IFERROR(INDEX($U$3:$U$23,MATCH(B153,$Q$3:$Q$23,0),1),1)</f>
        <v>0</v>
      </c>
      <c r="G153" s="109">
        <f ca="1">OFFSET(B153,PrnDB!$J153,0)</f>
        <v>0</v>
      </c>
      <c r="H153" s="110">
        <f ca="1">OFFSET(C153,PrnDB!$J153,0)</f>
        <v>0</v>
      </c>
      <c r="I153" s="110">
        <f ca="1">OFFSET(D153,PrnDB!$J153,0)</f>
        <v>-1</v>
      </c>
      <c r="J153" s="110">
        <f t="shared" si="27"/>
        <v>269</v>
      </c>
      <c r="K153" s="111">
        <f ca="1">IF(PrnDB!$G153=0,0,IFERROR(INDEX($R$3:$R$23,MATCH(G153,$Q$3:$Q$23,0),1),3))</f>
        <v>0</v>
      </c>
      <c r="L153" s="111">
        <f t="shared" ca="1" si="24"/>
        <v>0</v>
      </c>
      <c r="M153" s="111">
        <f t="shared" ca="1" si="25"/>
        <v>0</v>
      </c>
      <c r="N153" s="111" t="b">
        <f t="shared" ca="1" si="26"/>
        <v>0</v>
      </c>
      <c r="O153" s="111" t="str">
        <f ca="1">IF(PrnDB!$K153=0,"",IF(PrnDB!$K153&gt;1,"    ","")&amp;IF(PrnDB!$K153=3,"    ","")&amp;PrnDB!$G153)</f>
        <v/>
      </c>
    </row>
    <row r="154" spans="1:15" x14ac:dyDescent="0.25">
      <c r="B154" s="105" t="str">
        <f t="shared" si="28"/>
        <v>Sale of Property, Plant and Equipment</v>
      </c>
      <c r="C154" s="106">
        <f t="shared" si="29"/>
        <v>1800</v>
      </c>
      <c r="D154" s="106">
        <f t="shared" si="30"/>
        <v>1</v>
      </c>
      <c r="G154" s="109">
        <f ca="1">OFFSET(B154,PrnDB!$J154,0)</f>
        <v>0</v>
      </c>
      <c r="H154" s="110">
        <f ca="1">OFFSET(C154,PrnDB!$J154,0)</f>
        <v>0</v>
      </c>
      <c r="I154" s="110">
        <f ca="1">OFFSET(D154,PrnDB!$J154,0)</f>
        <v>-1</v>
      </c>
      <c r="J154" s="110">
        <f t="shared" si="27"/>
        <v>269</v>
      </c>
      <c r="K154" s="111">
        <f ca="1">IF(PrnDB!$G154=0,0,IFERROR(INDEX($R$3:$R$23,MATCH(G154,$Q$3:$Q$23,0),1),3))</f>
        <v>0</v>
      </c>
      <c r="L154" s="111">
        <f t="shared" ca="1" si="24"/>
        <v>0</v>
      </c>
      <c r="M154" s="111">
        <f t="shared" ca="1" si="25"/>
        <v>0</v>
      </c>
      <c r="N154" s="111" t="b">
        <f t="shared" ca="1" si="26"/>
        <v>0</v>
      </c>
      <c r="O154" s="111" t="str">
        <f ca="1">IF(PrnDB!$K154=0,"",IF(PrnDB!$K154&gt;1,"    ","")&amp;IF(PrnDB!$K154=3,"    ","")&amp;PrnDB!$G154)</f>
        <v/>
      </c>
    </row>
    <row r="155" spans="1:15" x14ac:dyDescent="0.25">
      <c r="A155" s="16"/>
      <c r="B155" s="105" t="str">
        <f t="shared" si="28"/>
        <v>Loan Collection</v>
      </c>
      <c r="C155" s="106">
        <f t="shared" si="29"/>
        <v>150</v>
      </c>
      <c r="D155" s="106">
        <f t="shared" si="30"/>
        <v>1</v>
      </c>
      <c r="G155" s="109">
        <f ca="1">OFFSET(B155,PrnDB!$J155,0)</f>
        <v>0</v>
      </c>
      <c r="H155" s="110">
        <f ca="1">OFFSET(C155,PrnDB!$J155,0)</f>
        <v>0</v>
      </c>
      <c r="I155" s="110">
        <f ca="1">OFFSET(D155,PrnDB!$J155,0)</f>
        <v>-1</v>
      </c>
      <c r="J155" s="110">
        <f t="shared" si="27"/>
        <v>269</v>
      </c>
      <c r="K155" s="111">
        <f ca="1">IF(PrnDB!$G155=0,0,IFERROR(INDEX($R$3:$R$23,MATCH(G155,$Q$3:$Q$23,0),1),3))</f>
        <v>0</v>
      </c>
      <c r="L155" s="111">
        <f t="shared" ca="1" si="24"/>
        <v>0</v>
      </c>
      <c r="M155" s="111">
        <f t="shared" ca="1" si="25"/>
        <v>0</v>
      </c>
      <c r="N155" s="111" t="b">
        <f t="shared" ca="1" si="26"/>
        <v>0</v>
      </c>
      <c r="O155" s="111" t="str">
        <f ca="1">IF(PrnDB!$K155=0,"",IF(PrnDB!$K155&gt;1,"    ","")&amp;IF(PrnDB!$K155=3,"    ","")&amp;PrnDB!$G155)</f>
        <v/>
      </c>
    </row>
    <row r="156" spans="1:15" x14ac:dyDescent="0.25">
      <c r="B156" s="105" t="str">
        <f t="shared" si="28"/>
        <v>Sale and Maturity of Securities</v>
      </c>
      <c r="C156" s="106">
        <f t="shared" si="29"/>
        <v>2000</v>
      </c>
      <c r="D156" s="106">
        <f t="shared" si="30"/>
        <v>1</v>
      </c>
      <c r="G156" s="109">
        <f ca="1">OFFSET(B156,PrnDB!$J156,0)</f>
        <v>0</v>
      </c>
      <c r="H156" s="110">
        <f ca="1">OFFSET(C156,PrnDB!$J156,0)</f>
        <v>0</v>
      </c>
      <c r="I156" s="110">
        <f ca="1">OFFSET(D156,PrnDB!$J156,0)</f>
        <v>-1</v>
      </c>
      <c r="J156" s="110">
        <f t="shared" si="27"/>
        <v>269</v>
      </c>
      <c r="K156" s="111">
        <f ca="1">IF(PrnDB!$G156=0,0,IFERROR(INDEX($R$3:$R$23,MATCH(G156,$Q$3:$Q$23,0),1),3))</f>
        <v>0</v>
      </c>
      <c r="L156" s="111">
        <f t="shared" ca="1" si="24"/>
        <v>0</v>
      </c>
      <c r="M156" s="111">
        <f t="shared" ca="1" si="25"/>
        <v>0</v>
      </c>
      <c r="N156" s="111" t="b">
        <f t="shared" ca="1" si="26"/>
        <v>0</v>
      </c>
      <c r="O156" s="111" t="str">
        <f ca="1">IF(PrnDB!$K156=0,"",IF(PrnDB!$K156&gt;1,"    ","")&amp;IF(PrnDB!$K156=3,"    ","")&amp;PrnDB!$G156)</f>
        <v/>
      </c>
    </row>
    <row r="157" spans="1:15" x14ac:dyDescent="0.25">
      <c r="A157" s="16"/>
      <c r="B157" s="105" t="str">
        <f t="shared" si="28"/>
        <v>Dividends Received from Affiliates</v>
      </c>
      <c r="C157" s="106">
        <f t="shared" si="29"/>
        <v>125</v>
      </c>
      <c r="D157" s="106">
        <f t="shared" si="30"/>
        <v>1</v>
      </c>
      <c r="G157" s="109">
        <f ca="1">OFFSET(B157,PrnDB!$J157,0)</f>
        <v>0</v>
      </c>
      <c r="H157" s="110">
        <f ca="1">OFFSET(C157,PrnDB!$J157,0)</f>
        <v>0</v>
      </c>
      <c r="I157" s="110">
        <f ca="1">OFFSET(D157,PrnDB!$J157,0)</f>
        <v>-1</v>
      </c>
      <c r="J157" s="110">
        <f t="shared" si="27"/>
        <v>269</v>
      </c>
      <c r="K157" s="111">
        <f ca="1">IF(PrnDB!$G157=0,0,IFERROR(INDEX($R$3:$R$23,MATCH(G157,$Q$3:$Q$23,0),1),3))</f>
        <v>0</v>
      </c>
      <c r="L157" s="111">
        <f t="shared" ca="1" si="24"/>
        <v>0</v>
      </c>
      <c r="M157" s="111">
        <f t="shared" ca="1" si="25"/>
        <v>0</v>
      </c>
      <c r="N157" s="111" t="b">
        <f t="shared" ca="1" si="26"/>
        <v>0</v>
      </c>
      <c r="O157" s="111" t="str">
        <f ca="1">IF(PrnDB!$K157=0,"",IF(PrnDB!$K157&gt;1,"    ","")&amp;IF(PrnDB!$K157=3,"    ","")&amp;PrnDB!$G157)</f>
        <v/>
      </c>
    </row>
    <row r="158" spans="1:15" x14ac:dyDescent="0.25">
      <c r="B158" s="105" t="str">
        <f t="shared" si="28"/>
        <v>Other Investment Proceeds</v>
      </c>
      <c r="C158" s="106">
        <f t="shared" si="29"/>
        <v>0</v>
      </c>
      <c r="D158" s="106">
        <f t="shared" si="30"/>
        <v>1</v>
      </c>
      <c r="G158" s="109">
        <f ca="1">OFFSET(B158,PrnDB!$J158,0)</f>
        <v>0</v>
      </c>
      <c r="H158" s="110">
        <f ca="1">OFFSET(C158,PrnDB!$J158,0)</f>
        <v>0</v>
      </c>
      <c r="I158" s="110">
        <f ca="1">OFFSET(D158,PrnDB!$J158,0)</f>
        <v>-1</v>
      </c>
      <c r="J158" s="110">
        <f t="shared" si="27"/>
        <v>269</v>
      </c>
      <c r="K158" s="111">
        <f ca="1">IF(PrnDB!$G158=0,0,IFERROR(INDEX($R$3:$R$23,MATCH(G158,$Q$3:$Q$23,0),1),3))</f>
        <v>0</v>
      </c>
      <c r="L158" s="111">
        <f t="shared" ca="1" si="24"/>
        <v>0</v>
      </c>
      <c r="M158" s="111">
        <f t="shared" ca="1" si="25"/>
        <v>0</v>
      </c>
      <c r="N158" s="111" t="b">
        <f t="shared" ca="1" si="26"/>
        <v>0</v>
      </c>
      <c r="O158" s="111" t="str">
        <f ca="1">IF(PrnDB!$K158=0,"",IF(PrnDB!$K158&gt;1,"    ","")&amp;IF(PrnDB!$K158=3,"    ","")&amp;PrnDB!$G158)</f>
        <v/>
      </c>
    </row>
    <row r="159" spans="1:15" x14ac:dyDescent="0.25">
      <c r="A159" s="16"/>
      <c r="B159" s="105" t="str">
        <f t="shared" si="28"/>
        <v>Total Investment Proceeds:</v>
      </c>
      <c r="C159" s="106">
        <f t="shared" si="29"/>
        <v>4075</v>
      </c>
      <c r="D159" s="106">
        <f t="shared" si="30"/>
        <v>1</v>
      </c>
      <c r="G159" s="109">
        <f ca="1">OFFSET(B159,PrnDB!$J159,0)</f>
        <v>0</v>
      </c>
      <c r="H159" s="110">
        <f ca="1">OFFSET(C159,PrnDB!$J159,0)</f>
        <v>0</v>
      </c>
      <c r="I159" s="110">
        <f ca="1">OFFSET(D159,PrnDB!$J159,0)</f>
        <v>-1</v>
      </c>
      <c r="J159" s="110">
        <f t="shared" si="27"/>
        <v>269</v>
      </c>
      <c r="K159" s="111">
        <f ca="1">IF(PrnDB!$G159=0,0,IFERROR(INDEX($R$3:$R$23,MATCH(G159,$Q$3:$Q$23,0),1),3))</f>
        <v>0</v>
      </c>
      <c r="L159" s="111">
        <f t="shared" ca="1" si="24"/>
        <v>0</v>
      </c>
      <c r="M159" s="111">
        <f t="shared" ca="1" si="25"/>
        <v>0</v>
      </c>
      <c r="N159" s="111" t="b">
        <f t="shared" ca="1" si="26"/>
        <v>0</v>
      </c>
      <c r="O159" s="111" t="str">
        <f ca="1">IF(PrnDB!$K159=0,"",IF(PrnDB!$K159&gt;1,"    ","")&amp;IF(PrnDB!$K159=3,"    ","")&amp;PrnDB!$G159)</f>
        <v/>
      </c>
    </row>
    <row r="160" spans="1:15" x14ac:dyDescent="0.25">
      <c r="B160" s="105">
        <f t="shared" si="28"/>
        <v>0</v>
      </c>
      <c r="C160" s="106">
        <f t="shared" si="29"/>
        <v>0</v>
      </c>
      <c r="D160" s="106">
        <f t="shared" si="30"/>
        <v>1</v>
      </c>
      <c r="G160" s="109">
        <f ca="1">OFFSET(B160,PrnDB!$J160,0)</f>
        <v>0</v>
      </c>
      <c r="H160" s="110">
        <f ca="1">OFFSET(C160,PrnDB!$J160,0)</f>
        <v>0</v>
      </c>
      <c r="I160" s="110">
        <f ca="1">OFFSET(D160,PrnDB!$J160,0)</f>
        <v>-1</v>
      </c>
      <c r="J160" s="110">
        <f t="shared" si="27"/>
        <v>269</v>
      </c>
      <c r="K160" s="111">
        <f ca="1">IF(PrnDB!$G160=0,0,IFERROR(INDEX($R$3:$R$23,MATCH(G160,$Q$3:$Q$23,0),1),3))</f>
        <v>0</v>
      </c>
      <c r="L160" s="111">
        <f t="shared" ca="1" si="24"/>
        <v>0</v>
      </c>
      <c r="M160" s="111">
        <f t="shared" ca="1" si="25"/>
        <v>0</v>
      </c>
      <c r="N160" s="111" t="b">
        <f t="shared" ca="1" si="26"/>
        <v>0</v>
      </c>
      <c r="O160" s="111" t="str">
        <f ca="1">IF(PrnDB!$K160=0,"",IF(PrnDB!$K160&gt;1,"    ","")&amp;IF(PrnDB!$K160=3,"    ","")&amp;PrnDB!$G160)</f>
        <v/>
      </c>
    </row>
    <row r="161" spans="1:15" x14ac:dyDescent="0.25">
      <c r="A161" s="16"/>
      <c r="B161" s="105" t="str">
        <f t="shared" si="28"/>
        <v>Payments For Investing Activities</v>
      </c>
      <c r="C161" s="106">
        <f t="shared" si="29"/>
        <v>0</v>
      </c>
      <c r="D161" s="106">
        <f t="shared" si="30"/>
        <v>0</v>
      </c>
      <c r="G161" s="109">
        <f ca="1">OFFSET(B161,PrnDB!$J161,0)</f>
        <v>0</v>
      </c>
      <c r="H161" s="110">
        <f ca="1">OFFSET(C161,PrnDB!$J161,0)</f>
        <v>0</v>
      </c>
      <c r="I161" s="110">
        <f ca="1">OFFSET(D161,PrnDB!$J161,0)</f>
        <v>-1</v>
      </c>
      <c r="J161" s="110">
        <f t="shared" si="27"/>
        <v>269</v>
      </c>
      <c r="K161" s="111">
        <f ca="1">IF(PrnDB!$G161=0,0,IFERROR(INDEX($R$3:$R$23,MATCH(G161,$Q$3:$Q$23,0),1),3))</f>
        <v>0</v>
      </c>
      <c r="L161" s="111">
        <f t="shared" ca="1" si="24"/>
        <v>0</v>
      </c>
      <c r="M161" s="111">
        <f t="shared" ca="1" si="25"/>
        <v>0</v>
      </c>
      <c r="N161" s="111" t="b">
        <f t="shared" ca="1" si="26"/>
        <v>0</v>
      </c>
      <c r="O161" s="111" t="str">
        <f ca="1">IF(PrnDB!$K161=0,"",IF(PrnDB!$K161&gt;1,"    ","")&amp;IF(PrnDB!$K161=3,"    ","")&amp;PrnDB!$G161)</f>
        <v/>
      </c>
    </row>
    <row r="162" spans="1:15" x14ac:dyDescent="0.25">
      <c r="B162" s="105" t="str">
        <f t="shared" si="28"/>
        <v>Purchase of Property, Plant and Equipment</v>
      </c>
      <c r="C162" s="106">
        <f t="shared" si="29"/>
        <v>-6000</v>
      </c>
      <c r="D162" s="106">
        <f t="shared" si="30"/>
        <v>-1</v>
      </c>
      <c r="G162" s="109">
        <f ca="1">OFFSET(B162,PrnDB!$J162,0)</f>
        <v>0</v>
      </c>
      <c r="H162" s="110">
        <f ca="1">OFFSET(C162,PrnDB!$J162,0)</f>
        <v>0</v>
      </c>
      <c r="I162" s="110">
        <f ca="1">OFFSET(D162,PrnDB!$J162,0)</f>
        <v>-1</v>
      </c>
      <c r="J162" s="110">
        <f t="shared" si="27"/>
        <v>269</v>
      </c>
      <c r="K162" s="111">
        <f ca="1">IF(PrnDB!$G162=0,0,IFERROR(INDEX($R$3:$R$23,MATCH(G162,$Q$3:$Q$23,0),1),3))</f>
        <v>0</v>
      </c>
      <c r="L162" s="111">
        <f t="shared" ca="1" si="24"/>
        <v>0</v>
      </c>
      <c r="M162" s="111">
        <f t="shared" ca="1" si="25"/>
        <v>0</v>
      </c>
      <c r="N162" s="111" t="b">
        <f t="shared" ca="1" si="26"/>
        <v>0</v>
      </c>
      <c r="O162" s="111" t="str">
        <f ca="1">IF(PrnDB!$K162=0,"",IF(PrnDB!$K162&gt;1,"    ","")&amp;IF(PrnDB!$K162=3,"    ","")&amp;PrnDB!$G162)</f>
        <v/>
      </c>
    </row>
    <row r="163" spans="1:15" x14ac:dyDescent="0.25">
      <c r="A163" s="16"/>
      <c r="B163" s="105" t="str">
        <f t="shared" si="28"/>
        <v>Lending</v>
      </c>
      <c r="C163" s="106">
        <f t="shared" si="29"/>
        <v>-150</v>
      </c>
      <c r="D163" s="106">
        <f t="shared" si="30"/>
        <v>-1</v>
      </c>
      <c r="G163" s="109">
        <f ca="1">OFFSET(B163,PrnDB!$J163,0)</f>
        <v>0</v>
      </c>
      <c r="H163" s="110">
        <f ca="1">OFFSET(C163,PrnDB!$J163,0)</f>
        <v>0</v>
      </c>
      <c r="I163" s="110">
        <f ca="1">OFFSET(D163,PrnDB!$J163,0)</f>
        <v>-1</v>
      </c>
      <c r="J163" s="110">
        <f t="shared" si="27"/>
        <v>269</v>
      </c>
      <c r="K163" s="111">
        <f ca="1">IF(PrnDB!$G163=0,0,IFERROR(INDEX($R$3:$R$23,MATCH(G163,$Q$3:$Q$23,0),1),3))</f>
        <v>0</v>
      </c>
      <c r="L163" s="111">
        <f t="shared" ca="1" si="24"/>
        <v>0</v>
      </c>
      <c r="M163" s="111">
        <f t="shared" ca="1" si="25"/>
        <v>0</v>
      </c>
      <c r="N163" s="111" t="b">
        <f t="shared" ca="1" si="26"/>
        <v>0</v>
      </c>
      <c r="O163" s="111" t="str">
        <f ca="1">IF(PrnDB!$K163=0,"",IF(PrnDB!$K163&gt;1,"    ","")&amp;IF(PrnDB!$K163=3,"    ","")&amp;PrnDB!$G163)</f>
        <v/>
      </c>
    </row>
    <row r="164" spans="1:15" x14ac:dyDescent="0.25">
      <c r="B164" s="105" t="str">
        <f t="shared" si="28"/>
        <v>Purchase of Securities</v>
      </c>
      <c r="C164" s="106">
        <f t="shared" si="29"/>
        <v>-1900</v>
      </c>
      <c r="D164" s="106">
        <f t="shared" si="30"/>
        <v>-1</v>
      </c>
      <c r="G164" s="109">
        <f ca="1">OFFSET(B164,PrnDB!$J164,0)</f>
        <v>0</v>
      </c>
      <c r="H164" s="110">
        <f ca="1">OFFSET(C164,PrnDB!$J164,0)</f>
        <v>0</v>
      </c>
      <c r="I164" s="110">
        <f ca="1">OFFSET(D164,PrnDB!$J164,0)</f>
        <v>-1</v>
      </c>
      <c r="J164" s="110">
        <f t="shared" si="27"/>
        <v>269</v>
      </c>
      <c r="K164" s="111">
        <f ca="1">IF(PrnDB!$G164=0,0,IFERROR(INDEX($R$3:$R$23,MATCH(G164,$Q$3:$Q$23,0),1),3))</f>
        <v>0</v>
      </c>
      <c r="L164" s="111">
        <f t="shared" ca="1" si="24"/>
        <v>0</v>
      </c>
      <c r="M164" s="111">
        <f t="shared" ca="1" si="25"/>
        <v>0</v>
      </c>
      <c r="N164" s="111" t="b">
        <f t="shared" ca="1" si="26"/>
        <v>0</v>
      </c>
      <c r="O164" s="111" t="str">
        <f ca="1">IF(PrnDB!$K164=0,"",IF(PrnDB!$K164&gt;1,"    ","")&amp;IF(PrnDB!$K164=3,"    ","")&amp;PrnDB!$G164)</f>
        <v/>
      </c>
    </row>
    <row r="165" spans="1:15" x14ac:dyDescent="0.25">
      <c r="A165" s="16"/>
      <c r="B165" s="105" t="str">
        <f t="shared" si="28"/>
        <v>Acquiring Interest in Affiliates</v>
      </c>
      <c r="C165" s="106">
        <f t="shared" si="29"/>
        <v>0</v>
      </c>
      <c r="D165" s="106">
        <f t="shared" si="30"/>
        <v>-1</v>
      </c>
      <c r="G165" s="109">
        <f ca="1">OFFSET(B165,PrnDB!$J165,0)</f>
        <v>0</v>
      </c>
      <c r="H165" s="110">
        <f ca="1">OFFSET(C165,PrnDB!$J165,0)</f>
        <v>0</v>
      </c>
      <c r="I165" s="110">
        <f ca="1">OFFSET(D165,PrnDB!$J165,0)</f>
        <v>-1</v>
      </c>
      <c r="J165" s="110">
        <f t="shared" si="27"/>
        <v>269</v>
      </c>
      <c r="K165" s="111">
        <f ca="1">IF(PrnDB!$G165=0,0,IFERROR(INDEX($R$3:$R$23,MATCH(G165,$Q$3:$Q$23,0),1),3))</f>
        <v>0</v>
      </c>
      <c r="L165" s="111">
        <f t="shared" ca="1" si="24"/>
        <v>0</v>
      </c>
      <c r="M165" s="111">
        <f t="shared" ca="1" si="25"/>
        <v>0</v>
      </c>
      <c r="N165" s="111" t="b">
        <f t="shared" ca="1" si="26"/>
        <v>0</v>
      </c>
      <c r="O165" s="111" t="str">
        <f ca="1">IF(PrnDB!$K165=0,"",IF(PrnDB!$K165&gt;1,"    ","")&amp;IF(PrnDB!$K165=3,"    ","")&amp;PrnDB!$G165)</f>
        <v/>
      </c>
    </row>
    <row r="166" spans="1:15" x14ac:dyDescent="0.25">
      <c r="B166" s="105" t="str">
        <f t="shared" si="28"/>
        <v>Other Investment Payments</v>
      </c>
      <c r="C166" s="106">
        <f t="shared" si="29"/>
        <v>0</v>
      </c>
      <c r="D166" s="106">
        <f t="shared" si="30"/>
        <v>-1</v>
      </c>
      <c r="G166" s="109">
        <f ca="1">OFFSET(B166,PrnDB!$J166,0)</f>
        <v>0</v>
      </c>
      <c r="H166" s="110">
        <f ca="1">OFFSET(C166,PrnDB!$J166,0)</f>
        <v>0</v>
      </c>
      <c r="I166" s="110">
        <f ca="1">OFFSET(D166,PrnDB!$J166,0)</f>
        <v>-1</v>
      </c>
      <c r="J166" s="110">
        <f t="shared" si="27"/>
        <v>269</v>
      </c>
      <c r="K166" s="111">
        <f ca="1">IF(PrnDB!$G166=0,0,IFERROR(INDEX($R$3:$R$23,MATCH(G166,$Q$3:$Q$23,0),1),3))</f>
        <v>0</v>
      </c>
      <c r="L166" s="111">
        <f t="shared" ca="1" si="24"/>
        <v>0</v>
      </c>
      <c r="M166" s="111">
        <f t="shared" ca="1" si="25"/>
        <v>0</v>
      </c>
      <c r="N166" s="111" t="b">
        <f t="shared" ca="1" si="26"/>
        <v>0</v>
      </c>
      <c r="O166" s="111" t="str">
        <f ca="1">IF(PrnDB!$K166=0,"",IF(PrnDB!$K166&gt;1,"    ","")&amp;IF(PrnDB!$K166=3,"    ","")&amp;PrnDB!$G166)</f>
        <v/>
      </c>
    </row>
    <row r="167" spans="1:15" x14ac:dyDescent="0.25">
      <c r="A167" s="16"/>
      <c r="B167" s="105" t="str">
        <f t="shared" si="28"/>
        <v>Total Investment Payments:</v>
      </c>
      <c r="C167" s="106">
        <f t="shared" si="29"/>
        <v>-8050</v>
      </c>
      <c r="D167" s="106">
        <f t="shared" si="30"/>
        <v>-1</v>
      </c>
      <c r="G167" s="109">
        <f ca="1">OFFSET(B167,PrnDB!$J167,0)</f>
        <v>0</v>
      </c>
      <c r="H167" s="110">
        <f ca="1">OFFSET(C167,PrnDB!$J167,0)</f>
        <v>0</v>
      </c>
      <c r="I167" s="110">
        <f ca="1">OFFSET(D167,PrnDB!$J167,0)</f>
        <v>-1</v>
      </c>
      <c r="J167" s="110">
        <f t="shared" si="27"/>
        <v>269</v>
      </c>
      <c r="K167" s="111">
        <f ca="1">IF(PrnDB!$G167=0,0,IFERROR(INDEX($R$3:$R$23,MATCH(G167,$Q$3:$Q$23,0),1),3))</f>
        <v>0</v>
      </c>
      <c r="L167" s="111">
        <f t="shared" ca="1" si="24"/>
        <v>0</v>
      </c>
      <c r="M167" s="111">
        <f t="shared" ca="1" si="25"/>
        <v>0</v>
      </c>
      <c r="N167" s="111" t="b">
        <f t="shared" ca="1" si="26"/>
        <v>0</v>
      </c>
      <c r="O167" s="111" t="str">
        <f ca="1">IF(PrnDB!$K167=0,"",IF(PrnDB!$K167&gt;1,"    ","")&amp;IF(PrnDB!$K167=3,"    ","")&amp;PrnDB!$G167)</f>
        <v/>
      </c>
    </row>
    <row r="168" spans="1:15" x14ac:dyDescent="0.25">
      <c r="B168" s="105" t="str">
        <f t="shared" si="28"/>
        <v>Net Cash from Investing Activities:</v>
      </c>
      <c r="C168" s="106">
        <f t="shared" si="29"/>
        <v>-3975</v>
      </c>
      <c r="D168" s="106">
        <f t="shared" si="30"/>
        <v>1</v>
      </c>
      <c r="G168" s="109">
        <f ca="1">OFFSET(B168,PrnDB!$J168,0)</f>
        <v>0</v>
      </c>
      <c r="H168" s="110">
        <f ca="1">OFFSET(C168,PrnDB!$J168,0)</f>
        <v>0</v>
      </c>
      <c r="I168" s="110">
        <f ca="1">OFFSET(D168,PrnDB!$J168,0)</f>
        <v>-1</v>
      </c>
      <c r="J168" s="110">
        <f t="shared" si="27"/>
        <v>269</v>
      </c>
      <c r="K168" s="111">
        <f ca="1">IF(PrnDB!$G168=0,0,IFERROR(INDEX($R$3:$R$23,MATCH(G168,$Q$3:$Q$23,0),1),3))</f>
        <v>0</v>
      </c>
      <c r="L168" s="111">
        <f t="shared" ca="1" si="24"/>
        <v>0</v>
      </c>
      <c r="M168" s="111">
        <f t="shared" ca="1" si="25"/>
        <v>0</v>
      </c>
      <c r="N168" s="111" t="b">
        <f t="shared" ca="1" si="26"/>
        <v>0</v>
      </c>
      <c r="O168" s="111" t="str">
        <f ca="1">IF(PrnDB!$K168=0,"",IF(PrnDB!$K168&gt;1,"    ","")&amp;IF(PrnDB!$K168=3,"    ","")&amp;PrnDB!$G168)</f>
        <v/>
      </c>
    </row>
    <row r="169" spans="1:15" x14ac:dyDescent="0.25">
      <c r="A169" s="16"/>
      <c r="B169" s="105">
        <f t="shared" si="28"/>
        <v>0</v>
      </c>
      <c r="C169" s="106">
        <f t="shared" si="29"/>
        <v>0</v>
      </c>
      <c r="D169" s="106">
        <f t="shared" si="30"/>
        <v>-1</v>
      </c>
      <c r="G169" s="109">
        <f ca="1">OFFSET(B169,PrnDB!$J169,0)</f>
        <v>0</v>
      </c>
      <c r="H169" s="110">
        <f ca="1">OFFSET(C169,PrnDB!$J169,0)</f>
        <v>0</v>
      </c>
      <c r="I169" s="110">
        <f ca="1">OFFSET(D169,PrnDB!$J169,0)</f>
        <v>-1</v>
      </c>
      <c r="J169" s="110">
        <f t="shared" si="27"/>
        <v>269</v>
      </c>
      <c r="K169" s="111">
        <f ca="1">IF(PrnDB!$G169=0,0,IFERROR(INDEX($R$3:$R$23,MATCH(G169,$Q$3:$Q$23,0),1),3))</f>
        <v>0</v>
      </c>
      <c r="L169" s="111">
        <f t="shared" ca="1" si="24"/>
        <v>0</v>
      </c>
      <c r="M169" s="111">
        <f t="shared" ca="1" si="25"/>
        <v>0</v>
      </c>
      <c r="N169" s="111" t="b">
        <f t="shared" ca="1" si="26"/>
        <v>0</v>
      </c>
      <c r="O169" s="111" t="str">
        <f ca="1">IF(PrnDB!$K169=0,"",IF(PrnDB!$K169&gt;1,"    ","")&amp;IF(PrnDB!$K169=3,"    ","")&amp;PrnDB!$G169)</f>
        <v/>
      </c>
    </row>
    <row r="170" spans="1:15" x14ac:dyDescent="0.25">
      <c r="B170" s="105">
        <f t="shared" si="28"/>
        <v>0</v>
      </c>
      <c r="C170" s="106">
        <f t="shared" si="29"/>
        <v>0</v>
      </c>
      <c r="D170" s="106">
        <f t="shared" si="30"/>
        <v>-1</v>
      </c>
      <c r="G170" s="109">
        <f ca="1">OFFSET(B170,PrnDB!$J170,0)</f>
        <v>0</v>
      </c>
      <c r="H170" s="110">
        <f ca="1">OFFSET(C170,PrnDB!$J170,0)</f>
        <v>0</v>
      </c>
      <c r="I170" s="110">
        <f ca="1">OFFSET(D170,PrnDB!$J170,0)</f>
        <v>-1</v>
      </c>
      <c r="J170" s="110">
        <f t="shared" si="27"/>
        <v>269</v>
      </c>
      <c r="K170" s="111">
        <f ca="1">IF(PrnDB!$G170=0,0,IFERROR(INDEX($R$3:$R$23,MATCH(G170,$Q$3:$Q$23,0),1),3))</f>
        <v>0</v>
      </c>
      <c r="L170" s="111">
        <f t="shared" ca="1" si="24"/>
        <v>0</v>
      </c>
      <c r="M170" s="111">
        <f t="shared" ca="1" si="25"/>
        <v>0</v>
      </c>
      <c r="N170" s="111" t="b">
        <f t="shared" ca="1" si="26"/>
        <v>0</v>
      </c>
      <c r="O170" s="111" t="str">
        <f ca="1">IF(PrnDB!$K170=0,"",IF(PrnDB!$K170&gt;1,"    ","")&amp;IF(PrnDB!$K170=3,"    ","")&amp;PrnDB!$G170)</f>
        <v/>
      </c>
    </row>
    <row r="171" spans="1:15" x14ac:dyDescent="0.25">
      <c r="A171" s="16"/>
      <c r="B171" s="105">
        <f t="shared" si="28"/>
        <v>0</v>
      </c>
      <c r="C171" s="106">
        <f t="shared" si="29"/>
        <v>0</v>
      </c>
      <c r="D171" s="106">
        <f t="shared" si="30"/>
        <v>-1</v>
      </c>
      <c r="G171" s="109">
        <f ca="1">OFFSET(B171,PrnDB!$J171,0)</f>
        <v>0</v>
      </c>
      <c r="H171" s="110">
        <f ca="1">OFFSET(C171,PrnDB!$J171,0)</f>
        <v>0</v>
      </c>
      <c r="I171" s="110">
        <f ca="1">OFFSET(D171,PrnDB!$J171,0)</f>
        <v>-1</v>
      </c>
      <c r="J171" s="110">
        <f t="shared" si="27"/>
        <v>269</v>
      </c>
      <c r="K171" s="111">
        <f ca="1">IF(PrnDB!$G171=0,0,IFERROR(INDEX($R$3:$R$23,MATCH(G171,$Q$3:$Q$23,0),1),3))</f>
        <v>0</v>
      </c>
      <c r="L171" s="111">
        <f t="shared" ca="1" si="24"/>
        <v>0</v>
      </c>
      <c r="M171" s="111">
        <f t="shared" ca="1" si="25"/>
        <v>0</v>
      </c>
      <c r="N171" s="111" t="b">
        <f t="shared" ca="1" si="26"/>
        <v>0</v>
      </c>
      <c r="O171" s="111" t="str">
        <f ca="1">IF(PrnDB!$K171=0,"",IF(PrnDB!$K171&gt;1,"    ","")&amp;IF(PrnDB!$K171=3,"    ","")&amp;PrnDB!$G171)</f>
        <v/>
      </c>
    </row>
    <row r="172" spans="1:15" x14ac:dyDescent="0.25">
      <c r="B172" s="105">
        <f t="shared" si="28"/>
        <v>0</v>
      </c>
      <c r="C172" s="106">
        <f t="shared" si="29"/>
        <v>0</v>
      </c>
      <c r="D172" s="106">
        <f t="shared" si="30"/>
        <v>-1</v>
      </c>
      <c r="G172" s="109">
        <f ca="1">OFFSET(B172,PrnDB!$J172,0)</f>
        <v>0</v>
      </c>
      <c r="H172" s="110">
        <f ca="1">OFFSET(C172,PrnDB!$J172,0)</f>
        <v>0</v>
      </c>
      <c r="I172" s="110">
        <f ca="1">OFFSET(D172,PrnDB!$J172,0)</f>
        <v>-1</v>
      </c>
      <c r="J172" s="110">
        <f t="shared" si="27"/>
        <v>269</v>
      </c>
      <c r="K172" s="111">
        <f ca="1">IF(PrnDB!$G172=0,0,IFERROR(INDEX($R$3:$R$23,MATCH(G172,$Q$3:$Q$23,0),1),3))</f>
        <v>0</v>
      </c>
      <c r="L172" s="111">
        <f t="shared" ca="1" si="24"/>
        <v>0</v>
      </c>
      <c r="M172" s="111">
        <f t="shared" ca="1" si="25"/>
        <v>0</v>
      </c>
      <c r="N172" s="111" t="b">
        <f t="shared" ca="1" si="26"/>
        <v>0</v>
      </c>
      <c r="O172" s="111" t="str">
        <f ca="1">IF(PrnDB!$K172=0,"",IF(PrnDB!$K172&gt;1,"    ","")&amp;IF(PrnDB!$K172=3,"    ","")&amp;PrnDB!$G172)</f>
        <v/>
      </c>
    </row>
    <row r="173" spans="1:15" x14ac:dyDescent="0.25">
      <c r="A173" s="16"/>
      <c r="B173" s="105">
        <f t="shared" si="28"/>
        <v>0</v>
      </c>
      <c r="C173" s="106">
        <f t="shared" si="29"/>
        <v>0</v>
      </c>
      <c r="D173" s="106">
        <f t="shared" si="30"/>
        <v>-1</v>
      </c>
      <c r="G173" s="109">
        <f ca="1">OFFSET(B173,PrnDB!$J173,0)</f>
        <v>0</v>
      </c>
      <c r="H173" s="110">
        <f ca="1">OFFSET(C173,PrnDB!$J173,0)</f>
        <v>0</v>
      </c>
      <c r="I173" s="110">
        <f ca="1">OFFSET(D173,PrnDB!$J173,0)</f>
        <v>-1</v>
      </c>
      <c r="J173" s="110">
        <f t="shared" si="27"/>
        <v>269</v>
      </c>
      <c r="K173" s="111">
        <f ca="1">IF(PrnDB!$G173=0,0,IFERROR(INDEX($R$3:$R$23,MATCH(G173,$Q$3:$Q$23,0),1),3))</f>
        <v>0</v>
      </c>
      <c r="L173" s="111">
        <f t="shared" ca="1" si="24"/>
        <v>0</v>
      </c>
      <c r="M173" s="111">
        <f t="shared" ca="1" si="25"/>
        <v>0</v>
      </c>
      <c r="N173" s="111" t="b">
        <f t="shared" ca="1" si="26"/>
        <v>0</v>
      </c>
      <c r="O173" s="111" t="str">
        <f ca="1">IF(PrnDB!$K173=0,"",IF(PrnDB!$K173&gt;1,"    ","")&amp;IF(PrnDB!$K173=3,"    ","")&amp;PrnDB!$G173)</f>
        <v/>
      </c>
    </row>
    <row r="174" spans="1:15" x14ac:dyDescent="0.25">
      <c r="B174" s="105">
        <f t="shared" si="28"/>
        <v>0</v>
      </c>
      <c r="C174" s="106">
        <f t="shared" si="29"/>
        <v>0</v>
      </c>
      <c r="D174" s="106">
        <f t="shared" si="30"/>
        <v>-1</v>
      </c>
      <c r="G174" s="109">
        <f ca="1">OFFSET(B174,PrnDB!$J174,0)</f>
        <v>0</v>
      </c>
      <c r="H174" s="110">
        <f ca="1">OFFSET(C174,PrnDB!$J174,0)</f>
        <v>0</v>
      </c>
      <c r="I174" s="110">
        <f ca="1">OFFSET(D174,PrnDB!$J174,0)</f>
        <v>-1</v>
      </c>
      <c r="J174" s="110">
        <f t="shared" si="27"/>
        <v>269</v>
      </c>
      <c r="K174" s="111">
        <f ca="1">IF(PrnDB!$G174=0,0,IFERROR(INDEX($R$3:$R$23,MATCH(G174,$Q$3:$Q$23,0),1),3))</f>
        <v>0</v>
      </c>
      <c r="L174" s="111">
        <f t="shared" ca="1" si="24"/>
        <v>0</v>
      </c>
      <c r="M174" s="111">
        <f t="shared" ca="1" si="25"/>
        <v>0</v>
      </c>
      <c r="N174" s="111" t="b">
        <f t="shared" ca="1" si="26"/>
        <v>0</v>
      </c>
      <c r="O174" s="111" t="str">
        <f ca="1">IF(PrnDB!$K174=0,"",IF(PrnDB!$K174&gt;1,"    ","")&amp;IF(PrnDB!$K174=3,"    ","")&amp;PrnDB!$G174)</f>
        <v/>
      </c>
    </row>
    <row r="175" spans="1:15" x14ac:dyDescent="0.25">
      <c r="A175" s="16"/>
      <c r="B175" s="105">
        <f t="shared" si="28"/>
        <v>0</v>
      </c>
      <c r="C175" s="106">
        <f t="shared" si="29"/>
        <v>0</v>
      </c>
      <c r="D175" s="106">
        <f t="shared" si="30"/>
        <v>-1</v>
      </c>
      <c r="G175" s="109">
        <f ca="1">OFFSET(B175,PrnDB!$J175,0)</f>
        <v>0</v>
      </c>
      <c r="H175" s="110">
        <f ca="1">OFFSET(C175,PrnDB!$J175,0)</f>
        <v>0</v>
      </c>
      <c r="I175" s="110">
        <f ca="1">OFFSET(D175,PrnDB!$J175,0)</f>
        <v>-1</v>
      </c>
      <c r="J175" s="110">
        <f t="shared" si="27"/>
        <v>269</v>
      </c>
      <c r="K175" s="111">
        <f ca="1">IF(PrnDB!$G175=0,0,IFERROR(INDEX($R$3:$R$23,MATCH(G175,$Q$3:$Q$23,0),1),3))</f>
        <v>0</v>
      </c>
      <c r="L175" s="111">
        <f t="shared" ca="1" si="24"/>
        <v>0</v>
      </c>
      <c r="M175" s="111">
        <f t="shared" ca="1" si="25"/>
        <v>0</v>
      </c>
      <c r="N175" s="111" t="b">
        <f t="shared" ca="1" si="26"/>
        <v>0</v>
      </c>
      <c r="O175" s="111" t="str">
        <f ca="1">IF(PrnDB!$K175=0,"",IF(PrnDB!$K175&gt;1,"    ","")&amp;IF(PrnDB!$K175=3,"    ","")&amp;PrnDB!$G175)</f>
        <v/>
      </c>
    </row>
    <row r="176" spans="1:15" x14ac:dyDescent="0.25">
      <c r="B176" s="105">
        <f t="shared" si="28"/>
        <v>0</v>
      </c>
      <c r="C176" s="106">
        <f t="shared" si="29"/>
        <v>0</v>
      </c>
      <c r="D176" s="106">
        <f t="shared" si="30"/>
        <v>-1</v>
      </c>
      <c r="G176" s="109">
        <f ca="1">OFFSET(B176,PrnDB!$J176,0)</f>
        <v>0</v>
      </c>
      <c r="H176" s="110">
        <f ca="1">OFFSET(C176,PrnDB!$J176,0)</f>
        <v>0</v>
      </c>
      <c r="I176" s="110">
        <f ca="1">OFFSET(D176,PrnDB!$J176,0)</f>
        <v>-1</v>
      </c>
      <c r="J176" s="110">
        <f t="shared" si="27"/>
        <v>269</v>
      </c>
      <c r="K176" s="111">
        <f ca="1">IF(PrnDB!$G176=0,0,IFERROR(INDEX($R$3:$R$23,MATCH(G176,$Q$3:$Q$23,0),1),3))</f>
        <v>0</v>
      </c>
      <c r="L176" s="111">
        <f t="shared" ca="1" si="24"/>
        <v>0</v>
      </c>
      <c r="M176" s="111">
        <f t="shared" ca="1" si="25"/>
        <v>0</v>
      </c>
      <c r="N176" s="111" t="b">
        <f t="shared" ca="1" si="26"/>
        <v>0</v>
      </c>
      <c r="O176" s="111" t="str">
        <f ca="1">IF(PrnDB!$K176=0,"",IF(PrnDB!$K176&gt;1,"    ","")&amp;IF(PrnDB!$K176=3,"    ","")&amp;PrnDB!$G176)</f>
        <v/>
      </c>
    </row>
    <row r="177" spans="1:15" x14ac:dyDescent="0.25">
      <c r="A177" s="16"/>
      <c r="B177" s="105">
        <f t="shared" si="28"/>
        <v>0</v>
      </c>
      <c r="C177" s="106">
        <f t="shared" si="29"/>
        <v>0</v>
      </c>
      <c r="D177" s="106">
        <f t="shared" si="30"/>
        <v>-1</v>
      </c>
      <c r="G177" s="109">
        <f ca="1">OFFSET(B177,PrnDB!$J177,0)</f>
        <v>0</v>
      </c>
      <c r="H177" s="110">
        <f ca="1">OFFSET(C177,PrnDB!$J177,0)</f>
        <v>0</v>
      </c>
      <c r="I177" s="110">
        <f ca="1">OFFSET(D177,PrnDB!$J177,0)</f>
        <v>-1</v>
      </c>
      <c r="J177" s="110">
        <f t="shared" si="27"/>
        <v>269</v>
      </c>
      <c r="K177" s="111">
        <f ca="1">IF(PrnDB!$G177=0,0,IFERROR(INDEX($R$3:$R$23,MATCH(G177,$Q$3:$Q$23,0),1),3))</f>
        <v>0</v>
      </c>
      <c r="L177" s="111">
        <f t="shared" ca="1" si="24"/>
        <v>0</v>
      </c>
      <c r="M177" s="111">
        <f t="shared" ca="1" si="25"/>
        <v>0</v>
      </c>
      <c r="N177" s="111" t="b">
        <f t="shared" ca="1" si="26"/>
        <v>0</v>
      </c>
      <c r="O177" s="111" t="str">
        <f ca="1">IF(PrnDB!$K177=0,"",IF(PrnDB!$K177&gt;1,"    ","")&amp;IF(PrnDB!$K177=3,"    ","")&amp;PrnDB!$G177)</f>
        <v/>
      </c>
    </row>
    <row r="178" spans="1:15" x14ac:dyDescent="0.25">
      <c r="B178" s="105">
        <f t="shared" si="28"/>
        <v>0</v>
      </c>
      <c r="C178" s="106">
        <f t="shared" si="29"/>
        <v>0</v>
      </c>
      <c r="D178" s="106">
        <f t="shared" si="30"/>
        <v>-1</v>
      </c>
      <c r="G178" s="109">
        <f ca="1">OFFSET(B178,PrnDB!$J178,0)</f>
        <v>0</v>
      </c>
      <c r="H178" s="110">
        <f ca="1">OFFSET(C178,PrnDB!$J178,0)</f>
        <v>0</v>
      </c>
      <c r="I178" s="110">
        <f ca="1">OFFSET(D178,PrnDB!$J178,0)</f>
        <v>-1</v>
      </c>
      <c r="J178" s="110">
        <f t="shared" si="27"/>
        <v>269</v>
      </c>
      <c r="K178" s="111">
        <f ca="1">IF(PrnDB!$G178=0,0,IFERROR(INDEX($R$3:$R$23,MATCH(G178,$Q$3:$Q$23,0),1),3))</f>
        <v>0</v>
      </c>
      <c r="L178" s="111">
        <f t="shared" ca="1" si="24"/>
        <v>0</v>
      </c>
      <c r="M178" s="111">
        <f t="shared" ca="1" si="25"/>
        <v>0</v>
      </c>
      <c r="N178" s="111" t="b">
        <f t="shared" ca="1" si="26"/>
        <v>0</v>
      </c>
      <c r="O178" s="111" t="str">
        <f ca="1">IF(PrnDB!$K178=0,"",IF(PrnDB!$K178&gt;1,"    ","")&amp;IF(PrnDB!$K178=3,"    ","")&amp;PrnDB!$G178)</f>
        <v/>
      </c>
    </row>
    <row r="179" spans="1:15" x14ac:dyDescent="0.25">
      <c r="A179" s="16"/>
      <c r="B179" s="105">
        <f t="shared" si="28"/>
        <v>0</v>
      </c>
      <c r="C179" s="106">
        <f t="shared" si="29"/>
        <v>0</v>
      </c>
      <c r="D179" s="106">
        <f t="shared" si="30"/>
        <v>-1</v>
      </c>
      <c r="G179" s="109">
        <f ca="1">OFFSET(B179,PrnDB!$J179,0)</f>
        <v>0</v>
      </c>
      <c r="H179" s="110">
        <f ca="1">OFFSET(C179,PrnDB!$J179,0)</f>
        <v>0</v>
      </c>
      <c r="I179" s="110">
        <f ca="1">OFFSET(D179,PrnDB!$J179,0)</f>
        <v>-1</v>
      </c>
      <c r="J179" s="110">
        <f t="shared" si="27"/>
        <v>269</v>
      </c>
      <c r="K179" s="111">
        <f ca="1">IF(PrnDB!$G179=0,0,IFERROR(INDEX($R$3:$R$23,MATCH(G179,$Q$3:$Q$23,0),1),3))</f>
        <v>0</v>
      </c>
      <c r="L179" s="111">
        <f t="shared" ca="1" si="24"/>
        <v>0</v>
      </c>
      <c r="M179" s="111">
        <f t="shared" ca="1" si="25"/>
        <v>0</v>
      </c>
      <c r="N179" s="111" t="b">
        <f t="shared" ca="1" si="26"/>
        <v>0</v>
      </c>
      <c r="O179" s="111" t="str">
        <f ca="1">IF(PrnDB!$K179=0,"",IF(PrnDB!$K179&gt;1,"    ","")&amp;IF(PrnDB!$K179=3,"    ","")&amp;PrnDB!$G179)</f>
        <v/>
      </c>
    </row>
    <row r="180" spans="1:15" x14ac:dyDescent="0.25">
      <c r="B180" s="105">
        <f t="shared" si="28"/>
        <v>0</v>
      </c>
      <c r="C180" s="106">
        <f t="shared" si="29"/>
        <v>0</v>
      </c>
      <c r="D180" s="106">
        <f t="shared" si="30"/>
        <v>-1</v>
      </c>
      <c r="G180" s="109">
        <f ca="1">OFFSET(B180,PrnDB!$J180,0)</f>
        <v>0</v>
      </c>
      <c r="H180" s="110">
        <f ca="1">OFFSET(C180,PrnDB!$J180,0)</f>
        <v>0</v>
      </c>
      <c r="I180" s="110">
        <f ca="1">OFFSET(D180,PrnDB!$J180,0)</f>
        <v>-1</v>
      </c>
      <c r="J180" s="110">
        <f t="shared" si="27"/>
        <v>269</v>
      </c>
      <c r="K180" s="111">
        <f ca="1">IF(PrnDB!$G180=0,0,IFERROR(INDEX($R$3:$R$23,MATCH(G180,$Q$3:$Q$23,0),1),3))</f>
        <v>0</v>
      </c>
      <c r="L180" s="111">
        <f t="shared" ca="1" si="24"/>
        <v>0</v>
      </c>
      <c r="M180" s="111">
        <f t="shared" ca="1" si="25"/>
        <v>0</v>
      </c>
      <c r="N180" s="111" t="b">
        <f t="shared" ca="1" si="26"/>
        <v>0</v>
      </c>
      <c r="O180" s="111" t="str">
        <f ca="1">IF(PrnDB!$K180=0,"",IF(PrnDB!$K180&gt;1,"    ","")&amp;IF(PrnDB!$K180=3,"    ","")&amp;PrnDB!$G180)</f>
        <v/>
      </c>
    </row>
    <row r="181" spans="1:15" x14ac:dyDescent="0.25">
      <c r="A181" s="16"/>
      <c r="B181" s="105">
        <f t="shared" si="28"/>
        <v>0</v>
      </c>
      <c r="C181" s="106">
        <f t="shared" si="29"/>
        <v>0</v>
      </c>
      <c r="D181" s="106">
        <f t="shared" si="30"/>
        <v>-1</v>
      </c>
      <c r="G181" s="109">
        <f ca="1">OFFSET(B181,PrnDB!$J181,0)</f>
        <v>0</v>
      </c>
      <c r="H181" s="110">
        <f ca="1">OFFSET(C181,PrnDB!$J181,0)</f>
        <v>0</v>
      </c>
      <c r="I181" s="110">
        <f ca="1">OFFSET(D181,PrnDB!$J181,0)</f>
        <v>-1</v>
      </c>
      <c r="J181" s="110">
        <f t="shared" si="27"/>
        <v>269</v>
      </c>
      <c r="K181" s="111">
        <f ca="1">IF(PrnDB!$G181=0,0,IFERROR(INDEX($R$3:$R$23,MATCH(G181,$Q$3:$Q$23,0),1),3))</f>
        <v>0</v>
      </c>
      <c r="L181" s="111">
        <f t="shared" ca="1" si="24"/>
        <v>0</v>
      </c>
      <c r="M181" s="111">
        <f t="shared" ca="1" si="25"/>
        <v>0</v>
      </c>
      <c r="N181" s="111" t="b">
        <f t="shared" ca="1" si="26"/>
        <v>0</v>
      </c>
      <c r="O181" s="111" t="str">
        <f ca="1">IF(PrnDB!$K181=0,"",IF(PrnDB!$K181&gt;1,"    ","")&amp;IF(PrnDB!$K181=3,"    ","")&amp;PrnDB!$G181)</f>
        <v/>
      </c>
    </row>
    <row r="182" spans="1:15" x14ac:dyDescent="0.25">
      <c r="B182" s="105">
        <f t="shared" si="28"/>
        <v>0</v>
      </c>
      <c r="C182" s="106">
        <f t="shared" si="29"/>
        <v>0</v>
      </c>
      <c r="D182" s="106">
        <f t="shared" si="30"/>
        <v>-1</v>
      </c>
      <c r="G182" s="109">
        <f ca="1">OFFSET(B182,PrnDB!$J182,0)</f>
        <v>0</v>
      </c>
      <c r="H182" s="110">
        <f ca="1">OFFSET(C182,PrnDB!$J182,0)</f>
        <v>0</v>
      </c>
      <c r="I182" s="110">
        <f ca="1">OFFSET(D182,PrnDB!$J182,0)</f>
        <v>-1</v>
      </c>
      <c r="J182" s="110">
        <f t="shared" si="27"/>
        <v>269</v>
      </c>
      <c r="K182" s="111">
        <f ca="1">IF(PrnDB!$G182=0,0,IFERROR(INDEX($R$3:$R$23,MATCH(G182,$Q$3:$Q$23,0),1),3))</f>
        <v>0</v>
      </c>
      <c r="L182" s="111">
        <f t="shared" ca="1" si="24"/>
        <v>0</v>
      </c>
      <c r="M182" s="111">
        <f t="shared" ca="1" si="25"/>
        <v>0</v>
      </c>
      <c r="N182" s="111" t="b">
        <f t="shared" ca="1" si="26"/>
        <v>0</v>
      </c>
      <c r="O182" s="111" t="str">
        <f ca="1">IF(PrnDB!$K182=0,"",IF(PrnDB!$K182&gt;1,"    ","")&amp;IF(PrnDB!$K182=3,"    ","")&amp;PrnDB!$G182)</f>
        <v/>
      </c>
    </row>
    <row r="183" spans="1:15" x14ac:dyDescent="0.25">
      <c r="A183" s="16"/>
      <c r="B183" s="105">
        <f t="shared" si="28"/>
        <v>0</v>
      </c>
      <c r="C183" s="106">
        <f t="shared" si="29"/>
        <v>0</v>
      </c>
      <c r="D183" s="106">
        <f t="shared" si="30"/>
        <v>-1</v>
      </c>
      <c r="G183" s="109">
        <f ca="1">OFFSET(B183,PrnDB!$J183,0)</f>
        <v>0</v>
      </c>
      <c r="H183" s="110">
        <f ca="1">OFFSET(C183,PrnDB!$J183,0)</f>
        <v>0</v>
      </c>
      <c r="I183" s="110">
        <f ca="1">OFFSET(D183,PrnDB!$J183,0)</f>
        <v>-1</v>
      </c>
      <c r="J183" s="110">
        <f t="shared" si="27"/>
        <v>269</v>
      </c>
      <c r="K183" s="111">
        <f ca="1">IF(PrnDB!$G183=0,0,IFERROR(INDEX($R$3:$R$23,MATCH(G183,$Q$3:$Q$23,0),1),3))</f>
        <v>0</v>
      </c>
      <c r="L183" s="111">
        <f t="shared" ca="1" si="24"/>
        <v>0</v>
      </c>
      <c r="M183" s="111">
        <f t="shared" ca="1" si="25"/>
        <v>0</v>
      </c>
      <c r="N183" s="111" t="b">
        <f t="shared" ca="1" si="26"/>
        <v>0</v>
      </c>
      <c r="O183" s="111" t="str">
        <f ca="1">IF(PrnDB!$K183=0,"",IF(PrnDB!$K183&gt;1,"    ","")&amp;IF(PrnDB!$K183=3,"    ","")&amp;PrnDB!$G183)</f>
        <v/>
      </c>
    </row>
    <row r="184" spans="1:15" x14ac:dyDescent="0.25">
      <c r="B184" s="105">
        <f t="shared" si="28"/>
        <v>0</v>
      </c>
      <c r="C184" s="106">
        <f t="shared" si="29"/>
        <v>0</v>
      </c>
      <c r="D184" s="106">
        <f t="shared" si="30"/>
        <v>-1</v>
      </c>
      <c r="G184" s="109">
        <f ca="1">OFFSET(B184,PrnDB!$J184,0)</f>
        <v>0</v>
      </c>
      <c r="H184" s="110">
        <f ca="1">OFFSET(C184,PrnDB!$J184,0)</f>
        <v>0</v>
      </c>
      <c r="I184" s="110">
        <f ca="1">OFFSET(D184,PrnDB!$J184,0)</f>
        <v>-1</v>
      </c>
      <c r="J184" s="110">
        <f t="shared" si="27"/>
        <v>269</v>
      </c>
      <c r="K184" s="111">
        <f ca="1">IF(PrnDB!$G184=0,0,IFERROR(INDEX($R$3:$R$23,MATCH(G184,$Q$3:$Q$23,0),1),3))</f>
        <v>0</v>
      </c>
      <c r="L184" s="111">
        <f t="shared" ca="1" si="24"/>
        <v>0</v>
      </c>
      <c r="M184" s="111">
        <f t="shared" ca="1" si="25"/>
        <v>0</v>
      </c>
      <c r="N184" s="111" t="b">
        <f t="shared" ca="1" si="26"/>
        <v>0</v>
      </c>
      <c r="O184" s="111" t="str">
        <f ca="1">IF(PrnDB!$K184=0,"",IF(PrnDB!$K184&gt;1,"    ","")&amp;IF(PrnDB!$K184=3,"    ","")&amp;PrnDB!$G184)</f>
        <v/>
      </c>
    </row>
    <row r="185" spans="1:15" x14ac:dyDescent="0.25">
      <c r="A185" s="16"/>
      <c r="B185" s="105">
        <f t="shared" ref="B185:B216" si="31">IF(AND(ROW()-2-149+ROW(CashFlow1)&gt;=ROW(CashFlow2H)-6,ROW()-2+ROW(CashFlow1)-149&lt;=ROW(CashFlow2)),INDEX(Input,ROW(CashFlow2H)+ROW()-7-150,2),0)</f>
        <v>0</v>
      </c>
      <c r="C185" s="106">
        <f t="shared" ref="C185:C216" si="32">IF(D185=0,0,IF(AND(ROW()-2-149+ROW(CashFlow1)&gt;=ROW(CashFlow2H)-6,ROW()-2+ROW(CashFlow1)-149&lt;=ROW(CashFlow2)),INDEX(Input,ROW(CashFlow2H)+ROW()-7-150,15),0)*D185)</f>
        <v>0</v>
      </c>
      <c r="D185" s="106">
        <f t="shared" ref="D185:D216" si="33">IF(AND(ROW()-2+ROW(CashFlow1)-150&lt;ROW(CashFlow2N)-2),1,-1)*IFERROR(INDEX($U$3:$U$23,MATCH(B185,$Q$3:$Q$23,0),1),1)</f>
        <v>-1</v>
      </c>
      <c r="G185" s="109">
        <f ca="1">OFFSET(B185,PrnDB!$J185,0)</f>
        <v>0</v>
      </c>
      <c r="H185" s="110">
        <f ca="1">OFFSET(C185,PrnDB!$J185,0)</f>
        <v>0</v>
      </c>
      <c r="I185" s="110">
        <f ca="1">OFFSET(D185,PrnDB!$J185,0)</f>
        <v>0</v>
      </c>
      <c r="J185" s="110">
        <f t="shared" si="27"/>
        <v>269</v>
      </c>
      <c r="K185" s="111">
        <f ca="1">IF(PrnDB!$G185=0,0,IFERROR(INDEX($R$3:$R$23,MATCH(G185,$Q$3:$Q$23,0),1),3))</f>
        <v>0</v>
      </c>
      <c r="L185" s="111">
        <f t="shared" ca="1" si="24"/>
        <v>0</v>
      </c>
      <c r="M185" s="111">
        <f t="shared" ca="1" si="25"/>
        <v>0</v>
      </c>
      <c r="N185" s="111" t="b">
        <f t="shared" ca="1" si="26"/>
        <v>0</v>
      </c>
      <c r="O185" s="111" t="str">
        <f ca="1">IF(PrnDB!$K185=0,"",IF(PrnDB!$K185&gt;1,"    ","")&amp;IF(PrnDB!$K185=3,"    ","")&amp;PrnDB!$G185)</f>
        <v/>
      </c>
    </row>
    <row r="186" spans="1:15" x14ac:dyDescent="0.25">
      <c r="B186" s="105">
        <f t="shared" si="31"/>
        <v>0</v>
      </c>
      <c r="C186" s="106">
        <f t="shared" si="32"/>
        <v>0</v>
      </c>
      <c r="D186" s="106">
        <f t="shared" si="33"/>
        <v>-1</v>
      </c>
      <c r="G186" s="109">
        <f ca="1">OFFSET(B186,PrnDB!$J186,0)</f>
        <v>0</v>
      </c>
      <c r="H186" s="110">
        <f ca="1">OFFSET(C186,PrnDB!$J186,0)</f>
        <v>0</v>
      </c>
      <c r="I186" s="110">
        <f ca="1">OFFSET(D186,PrnDB!$J186,0)</f>
        <v>0</v>
      </c>
      <c r="J186" s="110">
        <f t="shared" si="27"/>
        <v>269</v>
      </c>
      <c r="K186" s="111">
        <f ca="1">IF(PrnDB!$G186=0,0,IFERROR(INDEX($R$3:$R$23,MATCH(G186,$Q$3:$Q$23,0),1),3))</f>
        <v>0</v>
      </c>
      <c r="L186" s="111">
        <f t="shared" ca="1" si="24"/>
        <v>0</v>
      </c>
      <c r="M186" s="111">
        <f t="shared" ca="1" si="25"/>
        <v>0</v>
      </c>
      <c r="N186" s="111" t="b">
        <f t="shared" ca="1" si="26"/>
        <v>0</v>
      </c>
      <c r="O186" s="111" t="str">
        <f ca="1">IF(PrnDB!$K186=0,"",IF(PrnDB!$K186&gt;1,"    ","")&amp;IF(PrnDB!$K186=3,"    ","")&amp;PrnDB!$G186)</f>
        <v/>
      </c>
    </row>
    <row r="187" spans="1:15" x14ac:dyDescent="0.25">
      <c r="A187" s="16"/>
      <c r="B187" s="105">
        <f t="shared" si="31"/>
        <v>0</v>
      </c>
      <c r="C187" s="106">
        <f t="shared" si="32"/>
        <v>0</v>
      </c>
      <c r="D187" s="106">
        <f t="shared" si="33"/>
        <v>-1</v>
      </c>
      <c r="G187" s="109">
        <f ca="1">OFFSET(B187,PrnDB!$J187,0)</f>
        <v>0</v>
      </c>
      <c r="H187" s="110">
        <f ca="1">OFFSET(C187,PrnDB!$J187,0)</f>
        <v>0</v>
      </c>
      <c r="I187" s="110">
        <f ca="1">OFFSET(D187,PrnDB!$J187,0)</f>
        <v>0</v>
      </c>
      <c r="J187" s="110">
        <f t="shared" si="27"/>
        <v>269</v>
      </c>
      <c r="K187" s="111">
        <f ca="1">IF(PrnDB!$G187=0,0,IFERROR(INDEX($R$3:$R$23,MATCH(G187,$Q$3:$Q$23,0),1),3))</f>
        <v>0</v>
      </c>
      <c r="L187" s="111">
        <f t="shared" ca="1" si="24"/>
        <v>0</v>
      </c>
      <c r="M187" s="111">
        <f t="shared" ca="1" si="25"/>
        <v>0</v>
      </c>
      <c r="N187" s="111" t="b">
        <f t="shared" ca="1" si="26"/>
        <v>0</v>
      </c>
      <c r="O187" s="111" t="str">
        <f ca="1">IF(PrnDB!$K187=0,"",IF(PrnDB!$K187&gt;1,"    ","")&amp;IF(PrnDB!$K187=3,"    ","")&amp;PrnDB!$G187)</f>
        <v/>
      </c>
    </row>
    <row r="188" spans="1:15" x14ac:dyDescent="0.25">
      <c r="B188" s="105">
        <f t="shared" si="31"/>
        <v>0</v>
      </c>
      <c r="C188" s="106">
        <f t="shared" si="32"/>
        <v>0</v>
      </c>
      <c r="D188" s="106">
        <f t="shared" si="33"/>
        <v>-1</v>
      </c>
      <c r="G188" s="109">
        <f ca="1">OFFSET(B188,PrnDB!$J188,0)</f>
        <v>0</v>
      </c>
      <c r="H188" s="110">
        <f ca="1">OFFSET(C188,PrnDB!$J188,0)</f>
        <v>0</v>
      </c>
      <c r="I188" s="110">
        <f ca="1">OFFSET(D188,PrnDB!$J188,0)</f>
        <v>0</v>
      </c>
      <c r="J188" s="110">
        <f t="shared" si="27"/>
        <v>269</v>
      </c>
      <c r="K188" s="111">
        <f ca="1">IF(PrnDB!$G188=0,0,IFERROR(INDEX($R$3:$R$23,MATCH(G188,$Q$3:$Q$23,0),1),3))</f>
        <v>0</v>
      </c>
      <c r="L188" s="111">
        <f t="shared" ca="1" si="24"/>
        <v>0</v>
      </c>
      <c r="M188" s="111">
        <f t="shared" ca="1" si="25"/>
        <v>0</v>
      </c>
      <c r="N188" s="111" t="b">
        <f t="shared" ca="1" si="26"/>
        <v>0</v>
      </c>
      <c r="O188" s="111" t="str">
        <f ca="1">IF(PrnDB!$K188=0,"",IF(PrnDB!$K188&gt;1,"    ","")&amp;IF(PrnDB!$K188=3,"    ","")&amp;PrnDB!$G188)</f>
        <v/>
      </c>
    </row>
    <row r="189" spans="1:15" x14ac:dyDescent="0.25">
      <c r="A189" s="16"/>
      <c r="B189" s="105">
        <f t="shared" si="31"/>
        <v>0</v>
      </c>
      <c r="C189" s="106">
        <f t="shared" si="32"/>
        <v>0</v>
      </c>
      <c r="D189" s="106">
        <f t="shared" si="33"/>
        <v>-1</v>
      </c>
      <c r="G189" s="109">
        <f ca="1">OFFSET(B189,PrnDB!$J189,0)</f>
        <v>0</v>
      </c>
      <c r="H189" s="110">
        <f ca="1">OFFSET(C189,PrnDB!$J189,0)</f>
        <v>0</v>
      </c>
      <c r="I189" s="110">
        <f ca="1">OFFSET(D189,PrnDB!$J189,0)</f>
        <v>0</v>
      </c>
      <c r="J189" s="110">
        <f t="shared" si="27"/>
        <v>269</v>
      </c>
      <c r="K189" s="111">
        <f ca="1">IF(PrnDB!$G189=0,0,IFERROR(INDEX($R$3:$R$23,MATCH(G189,$Q$3:$Q$23,0),1),3))</f>
        <v>0</v>
      </c>
      <c r="L189" s="111">
        <f t="shared" ca="1" si="24"/>
        <v>0</v>
      </c>
      <c r="M189" s="111">
        <f t="shared" ca="1" si="25"/>
        <v>0</v>
      </c>
      <c r="N189" s="111" t="b">
        <f t="shared" ca="1" si="26"/>
        <v>0</v>
      </c>
      <c r="O189" s="111" t="str">
        <f ca="1">IF(PrnDB!$K189=0,"",IF(PrnDB!$K189&gt;1,"    ","")&amp;IF(PrnDB!$K189=3,"    ","")&amp;PrnDB!$G189)</f>
        <v/>
      </c>
    </row>
    <row r="190" spans="1:15" x14ac:dyDescent="0.25">
      <c r="B190" s="105">
        <f t="shared" si="31"/>
        <v>0</v>
      </c>
      <c r="C190" s="106">
        <f t="shared" si="32"/>
        <v>0</v>
      </c>
      <c r="D190" s="106">
        <f t="shared" si="33"/>
        <v>-1</v>
      </c>
      <c r="G190" s="109">
        <f ca="1">OFFSET(B190,PrnDB!$J190,0)</f>
        <v>0</v>
      </c>
      <c r="H190" s="110">
        <f ca="1">OFFSET(C190,PrnDB!$J190,0)</f>
        <v>0</v>
      </c>
      <c r="I190" s="110">
        <f ca="1">OFFSET(D190,PrnDB!$J190,0)</f>
        <v>0</v>
      </c>
      <c r="J190" s="110">
        <f t="shared" si="27"/>
        <v>269</v>
      </c>
      <c r="K190" s="111">
        <f ca="1">IF(PrnDB!$G190=0,0,IFERROR(INDEX($R$3:$R$23,MATCH(G190,$Q$3:$Q$23,0),1),3))</f>
        <v>0</v>
      </c>
      <c r="L190" s="111">
        <f t="shared" ca="1" si="24"/>
        <v>0</v>
      </c>
      <c r="M190" s="111">
        <f t="shared" ca="1" si="25"/>
        <v>0</v>
      </c>
      <c r="N190" s="111" t="b">
        <f t="shared" ca="1" si="26"/>
        <v>0</v>
      </c>
      <c r="O190" s="111" t="str">
        <f ca="1">IF(PrnDB!$K190=0,"",IF(PrnDB!$K190&gt;1,"    ","")&amp;IF(PrnDB!$K190=3,"    ","")&amp;PrnDB!$G190)</f>
        <v/>
      </c>
    </row>
    <row r="191" spans="1:15" x14ac:dyDescent="0.25">
      <c r="A191" s="16"/>
      <c r="B191" s="105">
        <f t="shared" si="31"/>
        <v>0</v>
      </c>
      <c r="C191" s="106">
        <f t="shared" si="32"/>
        <v>0</v>
      </c>
      <c r="D191" s="106">
        <f t="shared" si="33"/>
        <v>-1</v>
      </c>
      <c r="G191" s="109">
        <f ca="1">OFFSET(B191,PrnDB!$J191,0)</f>
        <v>0</v>
      </c>
      <c r="H191" s="110">
        <f ca="1">OFFSET(C191,PrnDB!$J191,0)</f>
        <v>0</v>
      </c>
      <c r="I191" s="110">
        <f ca="1">OFFSET(D191,PrnDB!$J191,0)</f>
        <v>0</v>
      </c>
      <c r="J191" s="110">
        <f t="shared" si="27"/>
        <v>269</v>
      </c>
      <c r="K191" s="111">
        <f ca="1">IF(PrnDB!$G191=0,0,IFERROR(INDEX($R$3:$R$23,MATCH(G191,$Q$3:$Q$23,0),1),3))</f>
        <v>0</v>
      </c>
      <c r="L191" s="111">
        <f t="shared" ca="1" si="24"/>
        <v>0</v>
      </c>
      <c r="M191" s="111">
        <f t="shared" ca="1" si="25"/>
        <v>0</v>
      </c>
      <c r="N191" s="111" t="b">
        <f t="shared" ca="1" si="26"/>
        <v>0</v>
      </c>
      <c r="O191" s="111" t="str">
        <f ca="1">IF(PrnDB!$K191=0,"",IF(PrnDB!$K191&gt;1,"    ","")&amp;IF(PrnDB!$K191=3,"    ","")&amp;PrnDB!$G191)</f>
        <v/>
      </c>
    </row>
    <row r="192" spans="1:15" x14ac:dyDescent="0.25">
      <c r="B192" s="105">
        <f t="shared" si="31"/>
        <v>0</v>
      </c>
      <c r="C192" s="106">
        <f t="shared" si="32"/>
        <v>0</v>
      </c>
      <c r="D192" s="106">
        <f t="shared" si="33"/>
        <v>-1</v>
      </c>
      <c r="G192" s="109">
        <f ca="1">OFFSET(B192,PrnDB!$J192,0)</f>
        <v>0</v>
      </c>
      <c r="H192" s="110">
        <f ca="1">OFFSET(C192,PrnDB!$J192,0)</f>
        <v>0</v>
      </c>
      <c r="I192" s="110">
        <f ca="1">OFFSET(D192,PrnDB!$J192,0)</f>
        <v>0</v>
      </c>
      <c r="J192" s="110">
        <f t="shared" si="27"/>
        <v>269</v>
      </c>
      <c r="K192" s="111">
        <f ca="1">IF(PrnDB!$G192=0,0,IFERROR(INDEX($R$3:$R$23,MATCH(G192,$Q$3:$Q$23,0),1),3))</f>
        <v>0</v>
      </c>
      <c r="L192" s="111">
        <f t="shared" ca="1" si="24"/>
        <v>0</v>
      </c>
      <c r="M192" s="111">
        <f t="shared" ca="1" si="25"/>
        <v>0</v>
      </c>
      <c r="N192" s="111" t="b">
        <f t="shared" ca="1" si="26"/>
        <v>0</v>
      </c>
      <c r="O192" s="111" t="str">
        <f ca="1">IF(PrnDB!$K192=0,"",IF(PrnDB!$K192&gt;1,"    ","")&amp;IF(PrnDB!$K192=3,"    ","")&amp;PrnDB!$G192)</f>
        <v/>
      </c>
    </row>
    <row r="193" spans="1:15" x14ac:dyDescent="0.25">
      <c r="A193" s="16"/>
      <c r="B193" s="105">
        <f t="shared" si="31"/>
        <v>0</v>
      </c>
      <c r="C193" s="106">
        <f t="shared" si="32"/>
        <v>0</v>
      </c>
      <c r="D193" s="106">
        <f t="shared" si="33"/>
        <v>-1</v>
      </c>
      <c r="G193" s="109">
        <f ca="1">OFFSET(B193,PrnDB!$J193,0)</f>
        <v>0</v>
      </c>
      <c r="H193" s="110">
        <f ca="1">OFFSET(C193,PrnDB!$J193,0)</f>
        <v>0</v>
      </c>
      <c r="I193" s="110">
        <f ca="1">OFFSET(D193,PrnDB!$J193,0)</f>
        <v>0</v>
      </c>
      <c r="J193" s="110">
        <f t="shared" si="27"/>
        <v>269</v>
      </c>
      <c r="K193" s="111">
        <f ca="1">IF(PrnDB!$G193=0,0,IFERROR(INDEX($R$3:$R$23,MATCH(G193,$Q$3:$Q$23,0),1),3))</f>
        <v>0</v>
      </c>
      <c r="L193" s="111">
        <f t="shared" ca="1" si="24"/>
        <v>0</v>
      </c>
      <c r="M193" s="111">
        <f t="shared" ca="1" si="25"/>
        <v>0</v>
      </c>
      <c r="N193" s="111" t="b">
        <f t="shared" ca="1" si="26"/>
        <v>0</v>
      </c>
      <c r="O193" s="111" t="str">
        <f ca="1">IF(PrnDB!$K193=0,"",IF(PrnDB!$K193&gt;1,"    ","")&amp;IF(PrnDB!$K193=3,"    ","")&amp;PrnDB!$G193)</f>
        <v/>
      </c>
    </row>
    <row r="194" spans="1:15" x14ac:dyDescent="0.25">
      <c r="B194" s="105">
        <f t="shared" si="31"/>
        <v>0</v>
      </c>
      <c r="C194" s="106">
        <f t="shared" si="32"/>
        <v>0</v>
      </c>
      <c r="D194" s="106">
        <f t="shared" si="33"/>
        <v>-1</v>
      </c>
      <c r="G194" s="109">
        <f ca="1">OFFSET(B194,PrnDB!$J194,0)</f>
        <v>0</v>
      </c>
      <c r="H194" s="110">
        <f ca="1">OFFSET(C194,PrnDB!$J194,0)</f>
        <v>0</v>
      </c>
      <c r="I194" s="110">
        <f ca="1">OFFSET(D194,PrnDB!$J194,0)</f>
        <v>0</v>
      </c>
      <c r="J194" s="110">
        <f t="shared" si="27"/>
        <v>269</v>
      </c>
      <c r="K194" s="111">
        <f ca="1">IF(PrnDB!$G194=0,0,IFERROR(INDEX($R$3:$R$23,MATCH(G194,$Q$3:$Q$23,0),1),3))</f>
        <v>0</v>
      </c>
      <c r="L194" s="111">
        <f t="shared" ca="1" si="24"/>
        <v>0</v>
      </c>
      <c r="M194" s="111">
        <f t="shared" ca="1" si="25"/>
        <v>0</v>
      </c>
      <c r="N194" s="111" t="b">
        <f t="shared" ca="1" si="26"/>
        <v>0</v>
      </c>
      <c r="O194" s="111" t="str">
        <f ca="1">IF(PrnDB!$K194=0,"",IF(PrnDB!$K194&gt;1,"    ","")&amp;IF(PrnDB!$K194=3,"    ","")&amp;PrnDB!$G194)</f>
        <v/>
      </c>
    </row>
    <row r="195" spans="1:15" x14ac:dyDescent="0.25">
      <c r="A195" s="16"/>
      <c r="B195" s="105">
        <f t="shared" si="31"/>
        <v>0</v>
      </c>
      <c r="C195" s="106">
        <f t="shared" si="32"/>
        <v>0</v>
      </c>
      <c r="D195" s="106">
        <f t="shared" si="33"/>
        <v>-1</v>
      </c>
      <c r="G195" s="109">
        <f ca="1">OFFSET(B195,PrnDB!$J195,0)</f>
        <v>0</v>
      </c>
      <c r="H195" s="110">
        <f ca="1">OFFSET(C195,PrnDB!$J195,0)</f>
        <v>0</v>
      </c>
      <c r="I195" s="110">
        <f ca="1">OFFSET(D195,PrnDB!$J195,0)</f>
        <v>0</v>
      </c>
      <c r="J195" s="110">
        <f t="shared" si="27"/>
        <v>269</v>
      </c>
      <c r="K195" s="111">
        <f ca="1">IF(PrnDB!$G195=0,0,IFERROR(INDEX($R$3:$R$23,MATCH(G195,$Q$3:$Q$23,0),1),3))</f>
        <v>0</v>
      </c>
      <c r="L195" s="111">
        <f t="shared" ref="L195:L258" ca="1" si="34">IFERROR(INDEX($S$3:$S$23,MATCH(G195,$Q$3:$Q$23,0),1),0)</f>
        <v>0</v>
      </c>
      <c r="M195" s="111">
        <f t="shared" ref="M195:M258" ca="1" si="35">IFERROR(INDEX($T$3:$T$23,MATCH(G195,$Q$3:$Q$23,0),1),0)</f>
        <v>0</v>
      </c>
      <c r="N195" s="111" t="b">
        <f t="shared" ref="N195:N258" ca="1" si="36">ROW(N193)&lt;=$Q$28</f>
        <v>0</v>
      </c>
      <c r="O195" s="111" t="str">
        <f ca="1">IF(PrnDB!$K195=0,"",IF(PrnDB!$K195&gt;1,"    ","")&amp;IF(PrnDB!$K195=3,"    ","")&amp;PrnDB!$G195)</f>
        <v/>
      </c>
    </row>
    <row r="196" spans="1:15" x14ac:dyDescent="0.25">
      <c r="B196" s="105">
        <f t="shared" si="31"/>
        <v>0</v>
      </c>
      <c r="C196" s="106">
        <f t="shared" si="32"/>
        <v>0</v>
      </c>
      <c r="D196" s="106">
        <f t="shared" si="33"/>
        <v>-1</v>
      </c>
      <c r="G196" s="109">
        <f ca="1">OFFSET(B196,PrnDB!$J196,0)</f>
        <v>0</v>
      </c>
      <c r="H196" s="110">
        <f ca="1">OFFSET(C196,PrnDB!$J196,0)</f>
        <v>0</v>
      </c>
      <c r="I196" s="110">
        <f ca="1">OFFSET(D196,PrnDB!$J196,0)</f>
        <v>0</v>
      </c>
      <c r="J196" s="110">
        <f t="shared" ref="J196:J259" si="37">IF(ROW(J194)&lt;=$Q$26,0,IF(ROW(J194)&lt;=($Q$26+$Q$27),150-$Q$26,300-$Q$26-$Q$27))</f>
        <v>269</v>
      </c>
      <c r="K196" s="111">
        <f ca="1">IF(PrnDB!$G196=0,0,IFERROR(INDEX($R$3:$R$23,MATCH(G196,$Q$3:$Q$23,0),1),3))</f>
        <v>0</v>
      </c>
      <c r="L196" s="111">
        <f t="shared" ca="1" si="34"/>
        <v>0</v>
      </c>
      <c r="M196" s="111">
        <f t="shared" ca="1" si="35"/>
        <v>0</v>
      </c>
      <c r="N196" s="111" t="b">
        <f t="shared" ca="1" si="36"/>
        <v>0</v>
      </c>
      <c r="O196" s="111" t="str">
        <f ca="1">IF(PrnDB!$K196=0,"",IF(PrnDB!$K196&gt;1,"    ","")&amp;IF(PrnDB!$K196=3,"    ","")&amp;PrnDB!$G196)</f>
        <v/>
      </c>
    </row>
    <row r="197" spans="1:15" x14ac:dyDescent="0.25">
      <c r="A197" s="16"/>
      <c r="B197" s="105">
        <f t="shared" si="31"/>
        <v>0</v>
      </c>
      <c r="C197" s="106">
        <f t="shared" si="32"/>
        <v>0</v>
      </c>
      <c r="D197" s="106">
        <f t="shared" si="33"/>
        <v>-1</v>
      </c>
      <c r="G197" s="109">
        <f ca="1">OFFSET(B197,PrnDB!$J197,0)</f>
        <v>0</v>
      </c>
      <c r="H197" s="110">
        <f ca="1">OFFSET(C197,PrnDB!$J197,0)</f>
        <v>0</v>
      </c>
      <c r="I197" s="110">
        <f ca="1">OFFSET(D197,PrnDB!$J197,0)</f>
        <v>0</v>
      </c>
      <c r="J197" s="110">
        <f t="shared" si="37"/>
        <v>269</v>
      </c>
      <c r="K197" s="111">
        <f ca="1">IF(PrnDB!$G197=0,0,IFERROR(INDEX($R$3:$R$23,MATCH(G197,$Q$3:$Q$23,0),1),3))</f>
        <v>0</v>
      </c>
      <c r="L197" s="111">
        <f t="shared" ca="1" si="34"/>
        <v>0</v>
      </c>
      <c r="M197" s="111">
        <f t="shared" ca="1" si="35"/>
        <v>0</v>
      </c>
      <c r="N197" s="111" t="b">
        <f t="shared" ca="1" si="36"/>
        <v>0</v>
      </c>
      <c r="O197" s="111" t="str">
        <f ca="1">IF(PrnDB!$K197=0,"",IF(PrnDB!$K197&gt;1,"    ","")&amp;IF(PrnDB!$K197=3,"    ","")&amp;PrnDB!$G197)</f>
        <v/>
      </c>
    </row>
    <row r="198" spans="1:15" x14ac:dyDescent="0.25">
      <c r="B198" s="105">
        <f t="shared" si="31"/>
        <v>0</v>
      </c>
      <c r="C198" s="106">
        <f t="shared" si="32"/>
        <v>0</v>
      </c>
      <c r="D198" s="106">
        <f t="shared" si="33"/>
        <v>-1</v>
      </c>
      <c r="G198" s="109">
        <f ca="1">OFFSET(B198,PrnDB!$J198,0)</f>
        <v>0</v>
      </c>
      <c r="H198" s="110">
        <f ca="1">OFFSET(C198,PrnDB!$J198,0)</f>
        <v>0</v>
      </c>
      <c r="I198" s="110">
        <f ca="1">OFFSET(D198,PrnDB!$J198,0)</f>
        <v>0</v>
      </c>
      <c r="J198" s="110">
        <f t="shared" si="37"/>
        <v>269</v>
      </c>
      <c r="K198" s="111">
        <f ca="1">IF(PrnDB!$G198=0,0,IFERROR(INDEX($R$3:$R$23,MATCH(G198,$Q$3:$Q$23,0),1),3))</f>
        <v>0</v>
      </c>
      <c r="L198" s="111">
        <f t="shared" ca="1" si="34"/>
        <v>0</v>
      </c>
      <c r="M198" s="111">
        <f t="shared" ca="1" si="35"/>
        <v>0</v>
      </c>
      <c r="N198" s="111" t="b">
        <f t="shared" ca="1" si="36"/>
        <v>0</v>
      </c>
      <c r="O198" s="111" t="str">
        <f ca="1">IF(PrnDB!$K198=0,"",IF(PrnDB!$K198&gt;1,"    ","")&amp;IF(PrnDB!$K198=3,"    ","")&amp;PrnDB!$G198)</f>
        <v/>
      </c>
    </row>
    <row r="199" spans="1:15" x14ac:dyDescent="0.25">
      <c r="A199" s="16"/>
      <c r="B199" s="105">
        <f t="shared" si="31"/>
        <v>0</v>
      </c>
      <c r="C199" s="106">
        <f t="shared" si="32"/>
        <v>0</v>
      </c>
      <c r="D199" s="106">
        <f t="shared" si="33"/>
        <v>-1</v>
      </c>
      <c r="G199" s="109">
        <f ca="1">OFFSET(B199,PrnDB!$J199,0)</f>
        <v>0</v>
      </c>
      <c r="H199" s="110">
        <f ca="1">OFFSET(C199,PrnDB!$J199,0)</f>
        <v>0</v>
      </c>
      <c r="I199" s="110">
        <f ca="1">OFFSET(D199,PrnDB!$J199,0)</f>
        <v>0</v>
      </c>
      <c r="J199" s="110">
        <f t="shared" si="37"/>
        <v>269</v>
      </c>
      <c r="K199" s="111">
        <f ca="1">IF(PrnDB!$G199=0,0,IFERROR(INDEX($R$3:$R$23,MATCH(G199,$Q$3:$Q$23,0),1),3))</f>
        <v>0</v>
      </c>
      <c r="L199" s="111">
        <f t="shared" ca="1" si="34"/>
        <v>0</v>
      </c>
      <c r="M199" s="111">
        <f t="shared" ca="1" si="35"/>
        <v>0</v>
      </c>
      <c r="N199" s="111" t="b">
        <f t="shared" ca="1" si="36"/>
        <v>0</v>
      </c>
      <c r="O199" s="111" t="str">
        <f ca="1">IF(PrnDB!$K199=0,"",IF(PrnDB!$K199&gt;1,"    ","")&amp;IF(PrnDB!$K199=3,"    ","")&amp;PrnDB!$G199)</f>
        <v/>
      </c>
    </row>
    <row r="200" spans="1:15" x14ac:dyDescent="0.25">
      <c r="B200" s="105">
        <f t="shared" si="31"/>
        <v>0</v>
      </c>
      <c r="C200" s="106">
        <f t="shared" si="32"/>
        <v>0</v>
      </c>
      <c r="D200" s="106">
        <f t="shared" si="33"/>
        <v>-1</v>
      </c>
      <c r="G200" s="109">
        <f ca="1">OFFSET(B200,PrnDB!$J200,0)</f>
        <v>0</v>
      </c>
      <c r="H200" s="110">
        <f ca="1">OFFSET(C200,PrnDB!$J200,0)</f>
        <v>0</v>
      </c>
      <c r="I200" s="110">
        <f ca="1">OFFSET(D200,PrnDB!$J200,0)</f>
        <v>0</v>
      </c>
      <c r="J200" s="110">
        <f t="shared" si="37"/>
        <v>269</v>
      </c>
      <c r="K200" s="111">
        <f ca="1">IF(PrnDB!$G200=0,0,IFERROR(INDEX($R$3:$R$23,MATCH(G200,$Q$3:$Q$23,0),1),3))</f>
        <v>0</v>
      </c>
      <c r="L200" s="111">
        <f t="shared" ca="1" si="34"/>
        <v>0</v>
      </c>
      <c r="M200" s="111">
        <f t="shared" ca="1" si="35"/>
        <v>0</v>
      </c>
      <c r="N200" s="111" t="b">
        <f t="shared" ca="1" si="36"/>
        <v>0</v>
      </c>
      <c r="O200" s="111" t="str">
        <f ca="1">IF(PrnDB!$K200=0,"",IF(PrnDB!$K200&gt;1,"    ","")&amp;IF(PrnDB!$K200=3,"    ","")&amp;PrnDB!$G200)</f>
        <v/>
      </c>
    </row>
    <row r="201" spans="1:15" x14ac:dyDescent="0.25">
      <c r="A201" s="16"/>
      <c r="B201" s="105">
        <f t="shared" si="31"/>
        <v>0</v>
      </c>
      <c r="C201" s="106">
        <f t="shared" si="32"/>
        <v>0</v>
      </c>
      <c r="D201" s="106">
        <f t="shared" si="33"/>
        <v>-1</v>
      </c>
      <c r="G201" s="109">
        <f ca="1">OFFSET(B201,PrnDB!$J201,0)</f>
        <v>0</v>
      </c>
      <c r="H201" s="110">
        <f ca="1">OFFSET(C201,PrnDB!$J201,0)</f>
        <v>0</v>
      </c>
      <c r="I201" s="110">
        <f ca="1">OFFSET(D201,PrnDB!$J201,0)</f>
        <v>0</v>
      </c>
      <c r="J201" s="110">
        <f t="shared" si="37"/>
        <v>269</v>
      </c>
      <c r="K201" s="111">
        <f ca="1">IF(PrnDB!$G201=0,0,IFERROR(INDEX($R$3:$R$23,MATCH(G201,$Q$3:$Q$23,0),1),3))</f>
        <v>0</v>
      </c>
      <c r="L201" s="111">
        <f t="shared" ca="1" si="34"/>
        <v>0</v>
      </c>
      <c r="M201" s="111">
        <f t="shared" ca="1" si="35"/>
        <v>0</v>
      </c>
      <c r="N201" s="111" t="b">
        <f t="shared" ca="1" si="36"/>
        <v>0</v>
      </c>
      <c r="O201" s="111" t="str">
        <f ca="1">IF(PrnDB!$K201=0,"",IF(PrnDB!$K201&gt;1,"    ","")&amp;IF(PrnDB!$K201=3,"    ","")&amp;PrnDB!$G201)</f>
        <v/>
      </c>
    </row>
    <row r="202" spans="1:15" x14ac:dyDescent="0.25">
      <c r="B202" s="105">
        <f t="shared" si="31"/>
        <v>0</v>
      </c>
      <c r="C202" s="106">
        <f t="shared" si="32"/>
        <v>0</v>
      </c>
      <c r="D202" s="106">
        <f t="shared" si="33"/>
        <v>-1</v>
      </c>
      <c r="G202" s="109">
        <f ca="1">OFFSET(B202,PrnDB!$J202,0)</f>
        <v>0</v>
      </c>
      <c r="H202" s="110">
        <f ca="1">OFFSET(C202,PrnDB!$J202,0)</f>
        <v>0</v>
      </c>
      <c r="I202" s="110">
        <f ca="1">OFFSET(D202,PrnDB!$J202,0)</f>
        <v>0</v>
      </c>
      <c r="J202" s="110">
        <f t="shared" si="37"/>
        <v>269</v>
      </c>
      <c r="K202" s="111">
        <f ca="1">IF(PrnDB!$G202=0,0,IFERROR(INDEX($R$3:$R$23,MATCH(G202,$Q$3:$Q$23,0),1),3))</f>
        <v>0</v>
      </c>
      <c r="L202" s="111">
        <f t="shared" ca="1" si="34"/>
        <v>0</v>
      </c>
      <c r="M202" s="111">
        <f t="shared" ca="1" si="35"/>
        <v>0</v>
      </c>
      <c r="N202" s="111" t="b">
        <f t="shared" ca="1" si="36"/>
        <v>0</v>
      </c>
      <c r="O202" s="111" t="str">
        <f ca="1">IF(PrnDB!$K202=0,"",IF(PrnDB!$K202&gt;1,"    ","")&amp;IF(PrnDB!$K202=3,"    ","")&amp;PrnDB!$G202)</f>
        <v/>
      </c>
    </row>
    <row r="203" spans="1:15" x14ac:dyDescent="0.25">
      <c r="A203" s="16"/>
      <c r="B203" s="105">
        <f t="shared" si="31"/>
        <v>0</v>
      </c>
      <c r="C203" s="106">
        <f t="shared" si="32"/>
        <v>0</v>
      </c>
      <c r="D203" s="106">
        <f t="shared" si="33"/>
        <v>-1</v>
      </c>
      <c r="G203" s="109">
        <f ca="1">OFFSET(B203,PrnDB!$J203,0)</f>
        <v>0</v>
      </c>
      <c r="H203" s="110">
        <f ca="1">OFFSET(C203,PrnDB!$J203,0)</f>
        <v>0</v>
      </c>
      <c r="I203" s="110">
        <f ca="1">OFFSET(D203,PrnDB!$J203,0)</f>
        <v>0</v>
      </c>
      <c r="J203" s="110">
        <f t="shared" si="37"/>
        <v>269</v>
      </c>
      <c r="K203" s="111">
        <f ca="1">IF(PrnDB!$G203=0,0,IFERROR(INDEX($R$3:$R$23,MATCH(G203,$Q$3:$Q$23,0),1),3))</f>
        <v>0</v>
      </c>
      <c r="L203" s="111">
        <f t="shared" ca="1" si="34"/>
        <v>0</v>
      </c>
      <c r="M203" s="111">
        <f t="shared" ca="1" si="35"/>
        <v>0</v>
      </c>
      <c r="N203" s="111" t="b">
        <f t="shared" ca="1" si="36"/>
        <v>0</v>
      </c>
      <c r="O203" s="111" t="str">
        <f ca="1">IF(PrnDB!$K203=0,"",IF(PrnDB!$K203&gt;1,"    ","")&amp;IF(PrnDB!$K203=3,"    ","")&amp;PrnDB!$G203)</f>
        <v/>
      </c>
    </row>
    <row r="204" spans="1:15" x14ac:dyDescent="0.25">
      <c r="B204" s="105">
        <f t="shared" si="31"/>
        <v>0</v>
      </c>
      <c r="C204" s="106">
        <f t="shared" si="32"/>
        <v>0</v>
      </c>
      <c r="D204" s="106">
        <f t="shared" si="33"/>
        <v>-1</v>
      </c>
      <c r="G204" s="109">
        <f ca="1">OFFSET(B204,PrnDB!$J204,0)</f>
        <v>0</v>
      </c>
      <c r="H204" s="110">
        <f ca="1">OFFSET(C204,PrnDB!$J204,0)</f>
        <v>0</v>
      </c>
      <c r="I204" s="110">
        <f ca="1">OFFSET(D204,PrnDB!$J204,0)</f>
        <v>0</v>
      </c>
      <c r="J204" s="110">
        <f t="shared" si="37"/>
        <v>269</v>
      </c>
      <c r="K204" s="111">
        <f ca="1">IF(PrnDB!$G204=0,0,IFERROR(INDEX($R$3:$R$23,MATCH(G204,$Q$3:$Q$23,0),1),3))</f>
        <v>0</v>
      </c>
      <c r="L204" s="111">
        <f t="shared" ca="1" si="34"/>
        <v>0</v>
      </c>
      <c r="M204" s="111">
        <f t="shared" ca="1" si="35"/>
        <v>0</v>
      </c>
      <c r="N204" s="111" t="b">
        <f t="shared" ca="1" si="36"/>
        <v>0</v>
      </c>
      <c r="O204" s="111" t="str">
        <f ca="1">IF(PrnDB!$K204=0,"",IF(PrnDB!$K204&gt;1,"    ","")&amp;IF(PrnDB!$K204=3,"    ","")&amp;PrnDB!$G204)</f>
        <v/>
      </c>
    </row>
    <row r="205" spans="1:15" x14ac:dyDescent="0.25">
      <c r="A205" s="16"/>
      <c r="B205" s="105">
        <f t="shared" si="31"/>
        <v>0</v>
      </c>
      <c r="C205" s="106">
        <f t="shared" si="32"/>
        <v>0</v>
      </c>
      <c r="D205" s="106">
        <f t="shared" si="33"/>
        <v>-1</v>
      </c>
      <c r="G205" s="109">
        <f ca="1">OFFSET(B205,PrnDB!$J205,0)</f>
        <v>0</v>
      </c>
      <c r="H205" s="110">
        <f ca="1">OFFSET(C205,PrnDB!$J205,0)</f>
        <v>0</v>
      </c>
      <c r="I205" s="110">
        <f ca="1">OFFSET(D205,PrnDB!$J205,0)</f>
        <v>0</v>
      </c>
      <c r="J205" s="110">
        <f t="shared" si="37"/>
        <v>269</v>
      </c>
      <c r="K205" s="111">
        <f ca="1">IF(PrnDB!$G205=0,0,IFERROR(INDEX($R$3:$R$23,MATCH(G205,$Q$3:$Q$23,0),1),3))</f>
        <v>0</v>
      </c>
      <c r="L205" s="111">
        <f t="shared" ca="1" si="34"/>
        <v>0</v>
      </c>
      <c r="M205" s="111">
        <f t="shared" ca="1" si="35"/>
        <v>0</v>
      </c>
      <c r="N205" s="111" t="b">
        <f t="shared" ca="1" si="36"/>
        <v>0</v>
      </c>
      <c r="O205" s="111" t="str">
        <f ca="1">IF(PrnDB!$K205=0,"",IF(PrnDB!$K205&gt;1,"    ","")&amp;IF(PrnDB!$K205=3,"    ","")&amp;PrnDB!$G205)</f>
        <v/>
      </c>
    </row>
    <row r="206" spans="1:15" x14ac:dyDescent="0.25">
      <c r="B206" s="105">
        <f t="shared" si="31"/>
        <v>0</v>
      </c>
      <c r="C206" s="106">
        <f t="shared" si="32"/>
        <v>0</v>
      </c>
      <c r="D206" s="106">
        <f t="shared" si="33"/>
        <v>-1</v>
      </c>
      <c r="G206" s="109">
        <f ca="1">OFFSET(B206,PrnDB!$J206,0)</f>
        <v>0</v>
      </c>
      <c r="H206" s="110">
        <f ca="1">OFFSET(C206,PrnDB!$J206,0)</f>
        <v>0</v>
      </c>
      <c r="I206" s="110">
        <f ca="1">OFFSET(D206,PrnDB!$J206,0)</f>
        <v>0</v>
      </c>
      <c r="J206" s="110">
        <f t="shared" si="37"/>
        <v>269</v>
      </c>
      <c r="K206" s="111">
        <f ca="1">IF(PrnDB!$G206=0,0,IFERROR(INDEX($R$3:$R$23,MATCH(G206,$Q$3:$Q$23,0),1),3))</f>
        <v>0</v>
      </c>
      <c r="L206" s="111">
        <f t="shared" ca="1" si="34"/>
        <v>0</v>
      </c>
      <c r="M206" s="111">
        <f t="shared" ca="1" si="35"/>
        <v>0</v>
      </c>
      <c r="N206" s="111" t="b">
        <f t="shared" ca="1" si="36"/>
        <v>0</v>
      </c>
      <c r="O206" s="111" t="str">
        <f ca="1">IF(PrnDB!$K206=0,"",IF(PrnDB!$K206&gt;1,"    ","")&amp;IF(PrnDB!$K206=3,"    ","")&amp;PrnDB!$G206)</f>
        <v/>
      </c>
    </row>
    <row r="207" spans="1:15" x14ac:dyDescent="0.25">
      <c r="A207" s="16"/>
      <c r="B207" s="105">
        <f t="shared" si="31"/>
        <v>0</v>
      </c>
      <c r="C207" s="106">
        <f t="shared" si="32"/>
        <v>0</v>
      </c>
      <c r="D207" s="106">
        <f t="shared" si="33"/>
        <v>-1</v>
      </c>
      <c r="G207" s="109">
        <f ca="1">OFFSET(B207,PrnDB!$J207,0)</f>
        <v>0</v>
      </c>
      <c r="H207" s="110">
        <f ca="1">OFFSET(C207,PrnDB!$J207,0)</f>
        <v>0</v>
      </c>
      <c r="I207" s="110">
        <f ca="1">OFFSET(D207,PrnDB!$J207,0)</f>
        <v>0</v>
      </c>
      <c r="J207" s="110">
        <f t="shared" si="37"/>
        <v>269</v>
      </c>
      <c r="K207" s="111">
        <f ca="1">IF(PrnDB!$G207=0,0,IFERROR(INDEX($R$3:$R$23,MATCH(G207,$Q$3:$Q$23,0),1),3))</f>
        <v>0</v>
      </c>
      <c r="L207" s="111">
        <f t="shared" ca="1" si="34"/>
        <v>0</v>
      </c>
      <c r="M207" s="111">
        <f t="shared" ca="1" si="35"/>
        <v>0</v>
      </c>
      <c r="N207" s="111" t="b">
        <f t="shared" ca="1" si="36"/>
        <v>0</v>
      </c>
      <c r="O207" s="111" t="str">
        <f ca="1">IF(PrnDB!$K207=0,"",IF(PrnDB!$K207&gt;1,"    ","")&amp;IF(PrnDB!$K207=3,"    ","")&amp;PrnDB!$G207)</f>
        <v/>
      </c>
    </row>
    <row r="208" spans="1:15" x14ac:dyDescent="0.25">
      <c r="B208" s="105">
        <f t="shared" si="31"/>
        <v>0</v>
      </c>
      <c r="C208" s="106">
        <f t="shared" si="32"/>
        <v>0</v>
      </c>
      <c r="D208" s="106">
        <f t="shared" si="33"/>
        <v>-1</v>
      </c>
      <c r="G208" s="109">
        <f ca="1">OFFSET(B208,PrnDB!$J208,0)</f>
        <v>0</v>
      </c>
      <c r="H208" s="110">
        <f ca="1">OFFSET(C208,PrnDB!$J208,0)</f>
        <v>0</v>
      </c>
      <c r="I208" s="110">
        <f ca="1">OFFSET(D208,PrnDB!$J208,0)</f>
        <v>0</v>
      </c>
      <c r="J208" s="110">
        <f t="shared" si="37"/>
        <v>269</v>
      </c>
      <c r="K208" s="111">
        <f ca="1">IF(PrnDB!$G208=0,0,IFERROR(INDEX($R$3:$R$23,MATCH(G208,$Q$3:$Q$23,0),1),3))</f>
        <v>0</v>
      </c>
      <c r="L208" s="111">
        <f t="shared" ca="1" si="34"/>
        <v>0</v>
      </c>
      <c r="M208" s="111">
        <f t="shared" ca="1" si="35"/>
        <v>0</v>
      </c>
      <c r="N208" s="111" t="b">
        <f t="shared" ca="1" si="36"/>
        <v>0</v>
      </c>
      <c r="O208" s="111" t="str">
        <f ca="1">IF(PrnDB!$K208=0,"",IF(PrnDB!$K208&gt;1,"    ","")&amp;IF(PrnDB!$K208=3,"    ","")&amp;PrnDB!$G208)</f>
        <v/>
      </c>
    </row>
    <row r="209" spans="1:15" x14ac:dyDescent="0.25">
      <c r="A209" s="16"/>
      <c r="B209" s="105">
        <f t="shared" si="31"/>
        <v>0</v>
      </c>
      <c r="C209" s="106">
        <f t="shared" si="32"/>
        <v>0</v>
      </c>
      <c r="D209" s="106">
        <f t="shared" si="33"/>
        <v>-1</v>
      </c>
      <c r="G209" s="109">
        <f ca="1">OFFSET(B209,PrnDB!$J209,0)</f>
        <v>0</v>
      </c>
      <c r="H209" s="110">
        <f ca="1">OFFSET(C209,PrnDB!$J209,0)</f>
        <v>0</v>
      </c>
      <c r="I209" s="110">
        <f ca="1">OFFSET(D209,PrnDB!$J209,0)</f>
        <v>0</v>
      </c>
      <c r="J209" s="110">
        <f t="shared" si="37"/>
        <v>269</v>
      </c>
      <c r="K209" s="111">
        <f ca="1">IF(PrnDB!$G209=0,0,IFERROR(INDEX($R$3:$R$23,MATCH(G209,$Q$3:$Q$23,0),1),3))</f>
        <v>0</v>
      </c>
      <c r="L209" s="111">
        <f t="shared" ca="1" si="34"/>
        <v>0</v>
      </c>
      <c r="M209" s="111">
        <f t="shared" ca="1" si="35"/>
        <v>0</v>
      </c>
      <c r="N209" s="111" t="b">
        <f t="shared" ca="1" si="36"/>
        <v>0</v>
      </c>
      <c r="O209" s="111" t="str">
        <f ca="1">IF(PrnDB!$K209=0,"",IF(PrnDB!$K209&gt;1,"    ","")&amp;IF(PrnDB!$K209=3,"    ","")&amp;PrnDB!$G209)</f>
        <v/>
      </c>
    </row>
    <row r="210" spans="1:15" x14ac:dyDescent="0.25">
      <c r="B210" s="105">
        <f t="shared" si="31"/>
        <v>0</v>
      </c>
      <c r="C210" s="106">
        <f t="shared" si="32"/>
        <v>0</v>
      </c>
      <c r="D210" s="106">
        <f t="shared" si="33"/>
        <v>-1</v>
      </c>
      <c r="G210" s="109">
        <f ca="1">OFFSET(B210,PrnDB!$J210,0)</f>
        <v>0</v>
      </c>
      <c r="H210" s="110">
        <f ca="1">OFFSET(C210,PrnDB!$J210,0)</f>
        <v>0</v>
      </c>
      <c r="I210" s="110">
        <f ca="1">OFFSET(D210,PrnDB!$J210,0)</f>
        <v>0</v>
      </c>
      <c r="J210" s="110">
        <f t="shared" si="37"/>
        <v>269</v>
      </c>
      <c r="K210" s="111">
        <f ca="1">IF(PrnDB!$G210=0,0,IFERROR(INDEX($R$3:$R$23,MATCH(G210,$Q$3:$Q$23,0),1),3))</f>
        <v>0</v>
      </c>
      <c r="L210" s="111">
        <f t="shared" ca="1" si="34"/>
        <v>0</v>
      </c>
      <c r="M210" s="111">
        <f t="shared" ca="1" si="35"/>
        <v>0</v>
      </c>
      <c r="N210" s="111" t="b">
        <f t="shared" ca="1" si="36"/>
        <v>0</v>
      </c>
      <c r="O210" s="111" t="str">
        <f ca="1">IF(PrnDB!$K210=0,"",IF(PrnDB!$K210&gt;1,"    ","")&amp;IF(PrnDB!$K210=3,"    ","")&amp;PrnDB!$G210)</f>
        <v/>
      </c>
    </row>
    <row r="211" spans="1:15" x14ac:dyDescent="0.25">
      <c r="A211" s="16"/>
      <c r="B211" s="105">
        <f t="shared" si="31"/>
        <v>0</v>
      </c>
      <c r="C211" s="106">
        <f t="shared" si="32"/>
        <v>0</v>
      </c>
      <c r="D211" s="106">
        <f t="shared" si="33"/>
        <v>-1</v>
      </c>
      <c r="G211" s="109">
        <f ca="1">OFFSET(B211,PrnDB!$J211,0)</f>
        <v>0</v>
      </c>
      <c r="H211" s="110">
        <f ca="1">OFFSET(C211,PrnDB!$J211,0)</f>
        <v>0</v>
      </c>
      <c r="I211" s="110">
        <f ca="1">OFFSET(D211,PrnDB!$J211,0)</f>
        <v>0</v>
      </c>
      <c r="J211" s="110">
        <f t="shared" si="37"/>
        <v>269</v>
      </c>
      <c r="K211" s="111">
        <f ca="1">IF(PrnDB!$G211=0,0,IFERROR(INDEX($R$3:$R$23,MATCH(G211,$Q$3:$Q$23,0),1),3))</f>
        <v>0</v>
      </c>
      <c r="L211" s="111">
        <f t="shared" ca="1" si="34"/>
        <v>0</v>
      </c>
      <c r="M211" s="111">
        <f t="shared" ca="1" si="35"/>
        <v>0</v>
      </c>
      <c r="N211" s="111" t="b">
        <f t="shared" ca="1" si="36"/>
        <v>0</v>
      </c>
      <c r="O211" s="111" t="str">
        <f ca="1">IF(PrnDB!$K211=0,"",IF(PrnDB!$K211&gt;1,"    ","")&amp;IF(PrnDB!$K211=3,"    ","")&amp;PrnDB!$G211)</f>
        <v/>
      </c>
    </row>
    <row r="212" spans="1:15" x14ac:dyDescent="0.25">
      <c r="B212" s="105">
        <f t="shared" si="31"/>
        <v>0</v>
      </c>
      <c r="C212" s="106">
        <f t="shared" si="32"/>
        <v>0</v>
      </c>
      <c r="D212" s="106">
        <f t="shared" si="33"/>
        <v>-1</v>
      </c>
      <c r="G212" s="109">
        <f ca="1">OFFSET(B212,PrnDB!$J212,0)</f>
        <v>0</v>
      </c>
      <c r="H212" s="110">
        <f ca="1">OFFSET(C212,PrnDB!$J212,0)</f>
        <v>0</v>
      </c>
      <c r="I212" s="110">
        <f ca="1">OFFSET(D212,PrnDB!$J212,0)</f>
        <v>0</v>
      </c>
      <c r="J212" s="110">
        <f t="shared" si="37"/>
        <v>269</v>
      </c>
      <c r="K212" s="111">
        <f ca="1">IF(PrnDB!$G212=0,0,IFERROR(INDEX($R$3:$R$23,MATCH(G212,$Q$3:$Q$23,0),1),3))</f>
        <v>0</v>
      </c>
      <c r="L212" s="111">
        <f t="shared" ca="1" si="34"/>
        <v>0</v>
      </c>
      <c r="M212" s="111">
        <f t="shared" ca="1" si="35"/>
        <v>0</v>
      </c>
      <c r="N212" s="111" t="b">
        <f t="shared" ca="1" si="36"/>
        <v>0</v>
      </c>
      <c r="O212" s="111" t="str">
        <f ca="1">IF(PrnDB!$K212=0,"",IF(PrnDB!$K212&gt;1,"    ","")&amp;IF(PrnDB!$K212=3,"    ","")&amp;PrnDB!$G212)</f>
        <v/>
      </c>
    </row>
    <row r="213" spans="1:15" x14ac:dyDescent="0.25">
      <c r="A213" s="16"/>
      <c r="B213" s="105">
        <f t="shared" si="31"/>
        <v>0</v>
      </c>
      <c r="C213" s="106">
        <f t="shared" si="32"/>
        <v>0</v>
      </c>
      <c r="D213" s="106">
        <f t="shared" si="33"/>
        <v>-1</v>
      </c>
      <c r="G213" s="109">
        <f ca="1">OFFSET(B213,PrnDB!$J213,0)</f>
        <v>0</v>
      </c>
      <c r="H213" s="110">
        <f ca="1">OFFSET(C213,PrnDB!$J213,0)</f>
        <v>0</v>
      </c>
      <c r="I213" s="110">
        <f ca="1">OFFSET(D213,PrnDB!$J213,0)</f>
        <v>0</v>
      </c>
      <c r="J213" s="110">
        <f t="shared" si="37"/>
        <v>269</v>
      </c>
      <c r="K213" s="111">
        <f ca="1">IF(PrnDB!$G213=0,0,IFERROR(INDEX($R$3:$R$23,MATCH(G213,$Q$3:$Q$23,0),1),3))</f>
        <v>0</v>
      </c>
      <c r="L213" s="111">
        <f t="shared" ca="1" si="34"/>
        <v>0</v>
      </c>
      <c r="M213" s="111">
        <f t="shared" ca="1" si="35"/>
        <v>0</v>
      </c>
      <c r="N213" s="111" t="b">
        <f t="shared" ca="1" si="36"/>
        <v>0</v>
      </c>
      <c r="O213" s="111" t="str">
        <f ca="1">IF(PrnDB!$K213=0,"",IF(PrnDB!$K213&gt;1,"    ","")&amp;IF(PrnDB!$K213=3,"    ","")&amp;PrnDB!$G213)</f>
        <v/>
      </c>
    </row>
    <row r="214" spans="1:15" x14ac:dyDescent="0.25">
      <c r="B214" s="105">
        <f t="shared" si="31"/>
        <v>0</v>
      </c>
      <c r="C214" s="106">
        <f t="shared" si="32"/>
        <v>0</v>
      </c>
      <c r="D214" s="106">
        <f t="shared" si="33"/>
        <v>-1</v>
      </c>
      <c r="G214" s="109">
        <f ca="1">OFFSET(B214,PrnDB!$J214,0)</f>
        <v>0</v>
      </c>
      <c r="H214" s="110">
        <f ca="1">OFFSET(C214,PrnDB!$J214,0)</f>
        <v>0</v>
      </c>
      <c r="I214" s="110">
        <f ca="1">OFFSET(D214,PrnDB!$J214,0)</f>
        <v>0</v>
      </c>
      <c r="J214" s="110">
        <f t="shared" si="37"/>
        <v>269</v>
      </c>
      <c r="K214" s="111">
        <f ca="1">IF(PrnDB!$G214=0,0,IFERROR(INDEX($R$3:$R$23,MATCH(G214,$Q$3:$Q$23,0),1),3))</f>
        <v>0</v>
      </c>
      <c r="L214" s="111">
        <f t="shared" ca="1" si="34"/>
        <v>0</v>
      </c>
      <c r="M214" s="111">
        <f t="shared" ca="1" si="35"/>
        <v>0</v>
      </c>
      <c r="N214" s="111" t="b">
        <f t="shared" ca="1" si="36"/>
        <v>0</v>
      </c>
      <c r="O214" s="111" t="str">
        <f ca="1">IF(PrnDB!$K214=0,"",IF(PrnDB!$K214&gt;1,"    ","")&amp;IF(PrnDB!$K214=3,"    ","")&amp;PrnDB!$G214)</f>
        <v/>
      </c>
    </row>
    <row r="215" spans="1:15" x14ac:dyDescent="0.25">
      <c r="A215" s="16"/>
      <c r="B215" s="105">
        <f t="shared" si="31"/>
        <v>0</v>
      </c>
      <c r="C215" s="106">
        <f t="shared" si="32"/>
        <v>0</v>
      </c>
      <c r="D215" s="106">
        <f t="shared" si="33"/>
        <v>-1</v>
      </c>
      <c r="G215" s="109">
        <f ca="1">OFFSET(B215,PrnDB!$J215,0)</f>
        <v>0</v>
      </c>
      <c r="H215" s="110">
        <f ca="1">OFFSET(C215,PrnDB!$J215,0)</f>
        <v>0</v>
      </c>
      <c r="I215" s="110">
        <f ca="1">OFFSET(D215,PrnDB!$J215,0)</f>
        <v>0</v>
      </c>
      <c r="J215" s="110">
        <f t="shared" si="37"/>
        <v>269</v>
      </c>
      <c r="K215" s="111">
        <f ca="1">IF(PrnDB!$G215=0,0,IFERROR(INDEX($R$3:$R$23,MATCH(G215,$Q$3:$Q$23,0),1),3))</f>
        <v>0</v>
      </c>
      <c r="L215" s="111">
        <f t="shared" ca="1" si="34"/>
        <v>0</v>
      </c>
      <c r="M215" s="111">
        <f t="shared" ca="1" si="35"/>
        <v>0</v>
      </c>
      <c r="N215" s="111" t="b">
        <f t="shared" ca="1" si="36"/>
        <v>0</v>
      </c>
      <c r="O215" s="111" t="str">
        <f ca="1">IF(PrnDB!$K215=0,"",IF(PrnDB!$K215&gt;1,"    ","")&amp;IF(PrnDB!$K215=3,"    ","")&amp;PrnDB!$G215)</f>
        <v/>
      </c>
    </row>
    <row r="216" spans="1:15" x14ac:dyDescent="0.25">
      <c r="B216" s="105">
        <f t="shared" si="31"/>
        <v>0</v>
      </c>
      <c r="C216" s="106">
        <f t="shared" si="32"/>
        <v>0</v>
      </c>
      <c r="D216" s="106">
        <f t="shared" si="33"/>
        <v>-1</v>
      </c>
      <c r="G216" s="109">
        <f ca="1">OFFSET(B216,PrnDB!$J216,0)</f>
        <v>0</v>
      </c>
      <c r="H216" s="110">
        <f ca="1">OFFSET(C216,PrnDB!$J216,0)</f>
        <v>0</v>
      </c>
      <c r="I216" s="110">
        <f ca="1">OFFSET(D216,PrnDB!$J216,0)</f>
        <v>0</v>
      </c>
      <c r="J216" s="110">
        <f t="shared" si="37"/>
        <v>269</v>
      </c>
      <c r="K216" s="111">
        <f ca="1">IF(PrnDB!$G216=0,0,IFERROR(INDEX($R$3:$R$23,MATCH(G216,$Q$3:$Q$23,0),1),3))</f>
        <v>0</v>
      </c>
      <c r="L216" s="111">
        <f t="shared" ca="1" si="34"/>
        <v>0</v>
      </c>
      <c r="M216" s="111">
        <f t="shared" ca="1" si="35"/>
        <v>0</v>
      </c>
      <c r="N216" s="111" t="b">
        <f t="shared" ca="1" si="36"/>
        <v>0</v>
      </c>
      <c r="O216" s="111" t="str">
        <f ca="1">IF(PrnDB!$K216=0,"",IF(PrnDB!$K216&gt;1,"    ","")&amp;IF(PrnDB!$K216=3,"    ","")&amp;PrnDB!$G216)</f>
        <v/>
      </c>
    </row>
    <row r="217" spans="1:15" x14ac:dyDescent="0.25">
      <c r="A217" s="16"/>
      <c r="B217" s="105">
        <f t="shared" ref="B217:B248" si="38">IF(AND(ROW()-2-149+ROW(CashFlow1)&gt;=ROW(CashFlow2H)-6,ROW()-2+ROW(CashFlow1)-149&lt;=ROW(CashFlow2)),INDEX(Input,ROW(CashFlow2H)+ROW()-7-150,2),0)</f>
        <v>0</v>
      </c>
      <c r="C217" s="106">
        <f t="shared" ref="C217:C248" si="39">IF(D217=0,0,IF(AND(ROW()-2-149+ROW(CashFlow1)&gt;=ROW(CashFlow2H)-6,ROW()-2+ROW(CashFlow1)-149&lt;=ROW(CashFlow2)),INDEX(Input,ROW(CashFlow2H)+ROW()-7-150,15),0)*D217)</f>
        <v>0</v>
      </c>
      <c r="D217" s="106">
        <f t="shared" ref="D217:D248" si="40">IF(AND(ROW()-2+ROW(CashFlow1)-150&lt;ROW(CashFlow2N)-2),1,-1)*IFERROR(INDEX($U$3:$U$23,MATCH(B217,$Q$3:$Q$23,0),1),1)</f>
        <v>-1</v>
      </c>
      <c r="G217" s="109">
        <f ca="1">OFFSET(B217,PrnDB!$J217,0)</f>
        <v>0</v>
      </c>
      <c r="H217" s="110">
        <f ca="1">OFFSET(C217,PrnDB!$J217,0)</f>
        <v>0</v>
      </c>
      <c r="I217" s="110">
        <f ca="1">OFFSET(D217,PrnDB!$J217,0)</f>
        <v>0</v>
      </c>
      <c r="J217" s="110">
        <f t="shared" si="37"/>
        <v>269</v>
      </c>
      <c r="K217" s="111">
        <f ca="1">IF(PrnDB!$G217=0,0,IFERROR(INDEX($R$3:$R$23,MATCH(G217,$Q$3:$Q$23,0),1),3))</f>
        <v>0</v>
      </c>
      <c r="L217" s="111">
        <f t="shared" ca="1" si="34"/>
        <v>0</v>
      </c>
      <c r="M217" s="111">
        <f t="shared" ca="1" si="35"/>
        <v>0</v>
      </c>
      <c r="N217" s="111" t="b">
        <f t="shared" ca="1" si="36"/>
        <v>0</v>
      </c>
      <c r="O217" s="111" t="str">
        <f ca="1">IF(PrnDB!$K217=0,"",IF(PrnDB!$K217&gt;1,"    ","")&amp;IF(PrnDB!$K217=3,"    ","")&amp;PrnDB!$G217)</f>
        <v/>
      </c>
    </row>
    <row r="218" spans="1:15" x14ac:dyDescent="0.25">
      <c r="B218" s="105">
        <f t="shared" si="38"/>
        <v>0</v>
      </c>
      <c r="C218" s="106">
        <f t="shared" si="39"/>
        <v>0</v>
      </c>
      <c r="D218" s="106">
        <f t="shared" si="40"/>
        <v>-1</v>
      </c>
      <c r="G218" s="109">
        <f ca="1">OFFSET(B218,PrnDB!$J218,0)</f>
        <v>0</v>
      </c>
      <c r="H218" s="110">
        <f ca="1">OFFSET(C218,PrnDB!$J218,0)</f>
        <v>0</v>
      </c>
      <c r="I218" s="110">
        <f ca="1">OFFSET(D218,PrnDB!$J218,0)</f>
        <v>0</v>
      </c>
      <c r="J218" s="110">
        <f t="shared" si="37"/>
        <v>269</v>
      </c>
      <c r="K218" s="111">
        <f ca="1">IF(PrnDB!$G218=0,0,IFERROR(INDEX($R$3:$R$23,MATCH(G218,$Q$3:$Q$23,0),1),3))</f>
        <v>0</v>
      </c>
      <c r="L218" s="111">
        <f t="shared" ca="1" si="34"/>
        <v>0</v>
      </c>
      <c r="M218" s="111">
        <f t="shared" ca="1" si="35"/>
        <v>0</v>
      </c>
      <c r="N218" s="111" t="b">
        <f t="shared" ca="1" si="36"/>
        <v>0</v>
      </c>
      <c r="O218" s="111" t="str">
        <f ca="1">IF(PrnDB!$K218=0,"",IF(PrnDB!$K218&gt;1,"    ","")&amp;IF(PrnDB!$K218=3,"    ","")&amp;PrnDB!$G218)</f>
        <v/>
      </c>
    </row>
    <row r="219" spans="1:15" x14ac:dyDescent="0.25">
      <c r="A219" s="16"/>
      <c r="B219" s="105">
        <f t="shared" si="38"/>
        <v>0</v>
      </c>
      <c r="C219" s="106">
        <f t="shared" si="39"/>
        <v>0</v>
      </c>
      <c r="D219" s="106">
        <f t="shared" si="40"/>
        <v>-1</v>
      </c>
      <c r="G219" s="109">
        <f ca="1">OFFSET(B219,PrnDB!$J219,0)</f>
        <v>0</v>
      </c>
      <c r="H219" s="110">
        <f ca="1">OFFSET(C219,PrnDB!$J219,0)</f>
        <v>0</v>
      </c>
      <c r="I219" s="110">
        <f ca="1">OFFSET(D219,PrnDB!$J219,0)</f>
        <v>0</v>
      </c>
      <c r="J219" s="110">
        <f t="shared" si="37"/>
        <v>269</v>
      </c>
      <c r="K219" s="111">
        <f ca="1">IF(PrnDB!$G219=0,0,IFERROR(INDEX($R$3:$R$23,MATCH(G219,$Q$3:$Q$23,0),1),3))</f>
        <v>0</v>
      </c>
      <c r="L219" s="111">
        <f t="shared" ca="1" si="34"/>
        <v>0</v>
      </c>
      <c r="M219" s="111">
        <f t="shared" ca="1" si="35"/>
        <v>0</v>
      </c>
      <c r="N219" s="111" t="b">
        <f t="shared" ca="1" si="36"/>
        <v>0</v>
      </c>
      <c r="O219" s="111" t="str">
        <f ca="1">IF(PrnDB!$K219=0,"",IF(PrnDB!$K219&gt;1,"    ","")&amp;IF(PrnDB!$K219=3,"    ","")&amp;PrnDB!$G219)</f>
        <v/>
      </c>
    </row>
    <row r="220" spans="1:15" x14ac:dyDescent="0.25">
      <c r="B220" s="105">
        <f t="shared" si="38"/>
        <v>0</v>
      </c>
      <c r="C220" s="106">
        <f t="shared" si="39"/>
        <v>0</v>
      </c>
      <c r="D220" s="106">
        <f t="shared" si="40"/>
        <v>-1</v>
      </c>
      <c r="G220" s="109">
        <f ca="1">OFFSET(B220,PrnDB!$J220,0)</f>
        <v>0</v>
      </c>
      <c r="H220" s="110">
        <f ca="1">OFFSET(C220,PrnDB!$J220,0)</f>
        <v>0</v>
      </c>
      <c r="I220" s="110">
        <f ca="1">OFFSET(D220,PrnDB!$J220,0)</f>
        <v>0</v>
      </c>
      <c r="J220" s="110">
        <f t="shared" si="37"/>
        <v>269</v>
      </c>
      <c r="K220" s="111">
        <f ca="1">IF(PrnDB!$G220=0,0,IFERROR(INDEX($R$3:$R$23,MATCH(G220,$Q$3:$Q$23,0),1),3))</f>
        <v>0</v>
      </c>
      <c r="L220" s="111">
        <f t="shared" ca="1" si="34"/>
        <v>0</v>
      </c>
      <c r="M220" s="111">
        <f t="shared" ca="1" si="35"/>
        <v>0</v>
      </c>
      <c r="N220" s="111" t="b">
        <f t="shared" ca="1" si="36"/>
        <v>0</v>
      </c>
      <c r="O220" s="111" t="str">
        <f ca="1">IF(PrnDB!$K220=0,"",IF(PrnDB!$K220&gt;1,"    ","")&amp;IF(PrnDB!$K220=3,"    ","")&amp;PrnDB!$G220)</f>
        <v/>
      </c>
    </row>
    <row r="221" spans="1:15" x14ac:dyDescent="0.25">
      <c r="A221" s="16"/>
      <c r="B221" s="105">
        <f t="shared" si="38"/>
        <v>0</v>
      </c>
      <c r="C221" s="106">
        <f t="shared" si="39"/>
        <v>0</v>
      </c>
      <c r="D221" s="106">
        <f t="shared" si="40"/>
        <v>-1</v>
      </c>
      <c r="G221" s="109">
        <f ca="1">OFFSET(B221,PrnDB!$J221,0)</f>
        <v>0</v>
      </c>
      <c r="H221" s="110">
        <f ca="1">OFFSET(C221,PrnDB!$J221,0)</f>
        <v>0</v>
      </c>
      <c r="I221" s="110">
        <f ca="1">OFFSET(D221,PrnDB!$J221,0)</f>
        <v>0</v>
      </c>
      <c r="J221" s="110">
        <f t="shared" si="37"/>
        <v>269</v>
      </c>
      <c r="K221" s="111">
        <f ca="1">IF(PrnDB!$G221=0,0,IFERROR(INDEX($R$3:$R$23,MATCH(G221,$Q$3:$Q$23,0),1),3))</f>
        <v>0</v>
      </c>
      <c r="L221" s="111">
        <f t="shared" ca="1" si="34"/>
        <v>0</v>
      </c>
      <c r="M221" s="111">
        <f t="shared" ca="1" si="35"/>
        <v>0</v>
      </c>
      <c r="N221" s="111" t="b">
        <f t="shared" ca="1" si="36"/>
        <v>0</v>
      </c>
      <c r="O221" s="111" t="str">
        <f ca="1">IF(PrnDB!$K221=0,"",IF(PrnDB!$K221&gt;1,"    ","")&amp;IF(PrnDB!$K221=3,"    ","")&amp;PrnDB!$G221)</f>
        <v/>
      </c>
    </row>
    <row r="222" spans="1:15" x14ac:dyDescent="0.25">
      <c r="B222" s="105">
        <f t="shared" si="38"/>
        <v>0</v>
      </c>
      <c r="C222" s="106">
        <f t="shared" si="39"/>
        <v>0</v>
      </c>
      <c r="D222" s="106">
        <f t="shared" si="40"/>
        <v>-1</v>
      </c>
      <c r="G222" s="109">
        <f ca="1">OFFSET(B222,PrnDB!$J222,0)</f>
        <v>0</v>
      </c>
      <c r="H222" s="110">
        <f ca="1">OFFSET(C222,PrnDB!$J222,0)</f>
        <v>0</v>
      </c>
      <c r="I222" s="110">
        <f ca="1">OFFSET(D222,PrnDB!$J222,0)</f>
        <v>0</v>
      </c>
      <c r="J222" s="110">
        <f t="shared" si="37"/>
        <v>269</v>
      </c>
      <c r="K222" s="111">
        <f ca="1">IF(PrnDB!$G222=0,0,IFERROR(INDEX($R$3:$R$23,MATCH(G222,$Q$3:$Q$23,0),1),3))</f>
        <v>0</v>
      </c>
      <c r="L222" s="111">
        <f t="shared" ca="1" si="34"/>
        <v>0</v>
      </c>
      <c r="M222" s="111">
        <f t="shared" ca="1" si="35"/>
        <v>0</v>
      </c>
      <c r="N222" s="111" t="b">
        <f t="shared" ca="1" si="36"/>
        <v>0</v>
      </c>
      <c r="O222" s="111" t="str">
        <f ca="1">IF(PrnDB!$K222=0,"",IF(PrnDB!$K222&gt;1,"    ","")&amp;IF(PrnDB!$K222=3,"    ","")&amp;PrnDB!$G222)</f>
        <v/>
      </c>
    </row>
    <row r="223" spans="1:15" x14ac:dyDescent="0.25">
      <c r="A223" s="16"/>
      <c r="B223" s="105">
        <f t="shared" si="38"/>
        <v>0</v>
      </c>
      <c r="C223" s="106">
        <f t="shared" si="39"/>
        <v>0</v>
      </c>
      <c r="D223" s="106">
        <f t="shared" si="40"/>
        <v>-1</v>
      </c>
      <c r="G223" s="109">
        <f ca="1">OFFSET(B223,PrnDB!$J223,0)</f>
        <v>0</v>
      </c>
      <c r="H223" s="110">
        <f ca="1">OFFSET(C223,PrnDB!$J223,0)</f>
        <v>0</v>
      </c>
      <c r="I223" s="110">
        <f ca="1">OFFSET(D223,PrnDB!$J223,0)</f>
        <v>0</v>
      </c>
      <c r="J223" s="110">
        <f t="shared" si="37"/>
        <v>269</v>
      </c>
      <c r="K223" s="111">
        <f ca="1">IF(PrnDB!$G223=0,0,IFERROR(INDEX($R$3:$R$23,MATCH(G223,$Q$3:$Q$23,0),1),3))</f>
        <v>0</v>
      </c>
      <c r="L223" s="111">
        <f t="shared" ca="1" si="34"/>
        <v>0</v>
      </c>
      <c r="M223" s="111">
        <f t="shared" ca="1" si="35"/>
        <v>0</v>
      </c>
      <c r="N223" s="111" t="b">
        <f t="shared" ca="1" si="36"/>
        <v>0</v>
      </c>
      <c r="O223" s="111" t="str">
        <f ca="1">IF(PrnDB!$K223=0,"",IF(PrnDB!$K223&gt;1,"    ","")&amp;IF(PrnDB!$K223=3,"    ","")&amp;PrnDB!$G223)</f>
        <v/>
      </c>
    </row>
    <row r="224" spans="1:15" x14ac:dyDescent="0.25">
      <c r="B224" s="105">
        <f t="shared" si="38"/>
        <v>0</v>
      </c>
      <c r="C224" s="106">
        <f t="shared" si="39"/>
        <v>0</v>
      </c>
      <c r="D224" s="106">
        <f t="shared" si="40"/>
        <v>-1</v>
      </c>
      <c r="G224" s="109">
        <f ca="1">OFFSET(B224,PrnDB!$J224,0)</f>
        <v>0</v>
      </c>
      <c r="H224" s="110">
        <f ca="1">OFFSET(C224,PrnDB!$J224,0)</f>
        <v>0</v>
      </c>
      <c r="I224" s="110">
        <f ca="1">OFFSET(D224,PrnDB!$J224,0)</f>
        <v>0</v>
      </c>
      <c r="J224" s="110">
        <f t="shared" si="37"/>
        <v>269</v>
      </c>
      <c r="K224" s="111">
        <f ca="1">IF(PrnDB!$G224=0,0,IFERROR(INDEX($R$3:$R$23,MATCH(G224,$Q$3:$Q$23,0),1),3))</f>
        <v>0</v>
      </c>
      <c r="L224" s="111">
        <f t="shared" ca="1" si="34"/>
        <v>0</v>
      </c>
      <c r="M224" s="111">
        <f t="shared" ca="1" si="35"/>
        <v>0</v>
      </c>
      <c r="N224" s="111" t="b">
        <f t="shared" ca="1" si="36"/>
        <v>0</v>
      </c>
      <c r="O224" s="111" t="str">
        <f ca="1">IF(PrnDB!$K224=0,"",IF(PrnDB!$K224&gt;1,"    ","")&amp;IF(PrnDB!$K224=3,"    ","")&amp;PrnDB!$G224)</f>
        <v/>
      </c>
    </row>
    <row r="225" spans="1:15" x14ac:dyDescent="0.25">
      <c r="A225" s="16"/>
      <c r="B225" s="105">
        <f t="shared" si="38"/>
        <v>0</v>
      </c>
      <c r="C225" s="106">
        <f t="shared" si="39"/>
        <v>0</v>
      </c>
      <c r="D225" s="106">
        <f t="shared" si="40"/>
        <v>-1</v>
      </c>
      <c r="G225" s="109">
        <f ca="1">OFFSET(B225,PrnDB!$J225,0)</f>
        <v>0</v>
      </c>
      <c r="H225" s="110">
        <f ca="1">OFFSET(C225,PrnDB!$J225,0)</f>
        <v>0</v>
      </c>
      <c r="I225" s="110">
        <f ca="1">OFFSET(D225,PrnDB!$J225,0)</f>
        <v>0</v>
      </c>
      <c r="J225" s="110">
        <f t="shared" si="37"/>
        <v>269</v>
      </c>
      <c r="K225" s="111">
        <f ca="1">IF(PrnDB!$G225=0,0,IFERROR(INDEX($R$3:$R$23,MATCH(G225,$Q$3:$Q$23,0),1),3))</f>
        <v>0</v>
      </c>
      <c r="L225" s="111">
        <f t="shared" ca="1" si="34"/>
        <v>0</v>
      </c>
      <c r="M225" s="111">
        <f t="shared" ca="1" si="35"/>
        <v>0</v>
      </c>
      <c r="N225" s="111" t="b">
        <f t="shared" ca="1" si="36"/>
        <v>0</v>
      </c>
      <c r="O225" s="111" t="str">
        <f ca="1">IF(PrnDB!$K225=0,"",IF(PrnDB!$K225&gt;1,"    ","")&amp;IF(PrnDB!$K225=3,"    ","")&amp;PrnDB!$G225)</f>
        <v/>
      </c>
    </row>
    <row r="226" spans="1:15" x14ac:dyDescent="0.25">
      <c r="B226" s="105">
        <f t="shared" si="38"/>
        <v>0</v>
      </c>
      <c r="C226" s="106">
        <f t="shared" si="39"/>
        <v>0</v>
      </c>
      <c r="D226" s="106">
        <f t="shared" si="40"/>
        <v>-1</v>
      </c>
      <c r="G226" s="109">
        <f ca="1">OFFSET(B226,PrnDB!$J226,0)</f>
        <v>0</v>
      </c>
      <c r="H226" s="110">
        <f ca="1">OFFSET(C226,PrnDB!$J226,0)</f>
        <v>0</v>
      </c>
      <c r="I226" s="110">
        <f ca="1">OFFSET(D226,PrnDB!$J226,0)</f>
        <v>0</v>
      </c>
      <c r="J226" s="110">
        <f t="shared" si="37"/>
        <v>269</v>
      </c>
      <c r="K226" s="111">
        <f ca="1">IF(PrnDB!$G226=0,0,IFERROR(INDEX($R$3:$R$23,MATCH(G226,$Q$3:$Q$23,0),1),3))</f>
        <v>0</v>
      </c>
      <c r="L226" s="111">
        <f t="shared" ca="1" si="34"/>
        <v>0</v>
      </c>
      <c r="M226" s="111">
        <f t="shared" ca="1" si="35"/>
        <v>0</v>
      </c>
      <c r="N226" s="111" t="b">
        <f t="shared" ca="1" si="36"/>
        <v>0</v>
      </c>
      <c r="O226" s="111" t="str">
        <f ca="1">IF(PrnDB!$K226=0,"",IF(PrnDB!$K226&gt;1,"    ","")&amp;IF(PrnDB!$K226=3,"    ","")&amp;PrnDB!$G226)</f>
        <v/>
      </c>
    </row>
    <row r="227" spans="1:15" x14ac:dyDescent="0.25">
      <c r="A227" s="16"/>
      <c r="B227" s="105">
        <f t="shared" si="38"/>
        <v>0</v>
      </c>
      <c r="C227" s="106">
        <f t="shared" si="39"/>
        <v>0</v>
      </c>
      <c r="D227" s="106">
        <f t="shared" si="40"/>
        <v>-1</v>
      </c>
      <c r="G227" s="109">
        <f ca="1">OFFSET(B227,PrnDB!$J227,0)</f>
        <v>0</v>
      </c>
      <c r="H227" s="110">
        <f ca="1">OFFSET(C227,PrnDB!$J227,0)</f>
        <v>0</v>
      </c>
      <c r="I227" s="110">
        <f ca="1">OFFSET(D227,PrnDB!$J227,0)</f>
        <v>0</v>
      </c>
      <c r="J227" s="110">
        <f t="shared" si="37"/>
        <v>269</v>
      </c>
      <c r="K227" s="111">
        <f ca="1">IF(PrnDB!$G227=0,0,IFERROR(INDEX($R$3:$R$23,MATCH(G227,$Q$3:$Q$23,0),1),3))</f>
        <v>0</v>
      </c>
      <c r="L227" s="111">
        <f t="shared" ca="1" si="34"/>
        <v>0</v>
      </c>
      <c r="M227" s="111">
        <f t="shared" ca="1" si="35"/>
        <v>0</v>
      </c>
      <c r="N227" s="111" t="b">
        <f t="shared" ca="1" si="36"/>
        <v>0</v>
      </c>
      <c r="O227" s="111" t="str">
        <f ca="1">IF(PrnDB!$K227=0,"",IF(PrnDB!$K227&gt;1,"    ","")&amp;IF(PrnDB!$K227=3,"    ","")&amp;PrnDB!$G227)</f>
        <v/>
      </c>
    </row>
    <row r="228" spans="1:15" x14ac:dyDescent="0.25">
      <c r="B228" s="105">
        <f t="shared" si="38"/>
        <v>0</v>
      </c>
      <c r="C228" s="106">
        <f t="shared" si="39"/>
        <v>0</v>
      </c>
      <c r="D228" s="106">
        <f t="shared" si="40"/>
        <v>-1</v>
      </c>
      <c r="G228" s="109">
        <f ca="1">OFFSET(B228,PrnDB!$J228,0)</f>
        <v>0</v>
      </c>
      <c r="H228" s="110">
        <f ca="1">OFFSET(C228,PrnDB!$J228,0)</f>
        <v>0</v>
      </c>
      <c r="I228" s="110">
        <f ca="1">OFFSET(D228,PrnDB!$J228,0)</f>
        <v>0</v>
      </c>
      <c r="J228" s="110">
        <f t="shared" si="37"/>
        <v>269</v>
      </c>
      <c r="K228" s="111">
        <f ca="1">IF(PrnDB!$G228=0,0,IFERROR(INDEX($R$3:$R$23,MATCH(G228,$Q$3:$Q$23,0),1),3))</f>
        <v>0</v>
      </c>
      <c r="L228" s="111">
        <f t="shared" ca="1" si="34"/>
        <v>0</v>
      </c>
      <c r="M228" s="111">
        <f t="shared" ca="1" si="35"/>
        <v>0</v>
      </c>
      <c r="N228" s="111" t="b">
        <f t="shared" ca="1" si="36"/>
        <v>0</v>
      </c>
      <c r="O228" s="111" t="str">
        <f ca="1">IF(PrnDB!$K228=0,"",IF(PrnDB!$K228&gt;1,"    ","")&amp;IF(PrnDB!$K228=3,"    ","")&amp;PrnDB!$G228)</f>
        <v/>
      </c>
    </row>
    <row r="229" spans="1:15" x14ac:dyDescent="0.25">
      <c r="A229" s="16"/>
      <c r="B229" s="105">
        <f t="shared" si="38"/>
        <v>0</v>
      </c>
      <c r="C229" s="106">
        <f t="shared" si="39"/>
        <v>0</v>
      </c>
      <c r="D229" s="106">
        <f t="shared" si="40"/>
        <v>-1</v>
      </c>
      <c r="G229" s="109">
        <f ca="1">OFFSET(B229,PrnDB!$J229,0)</f>
        <v>0</v>
      </c>
      <c r="H229" s="110">
        <f ca="1">OFFSET(C229,PrnDB!$J229,0)</f>
        <v>0</v>
      </c>
      <c r="I229" s="110">
        <f ca="1">OFFSET(D229,PrnDB!$J229,0)</f>
        <v>0</v>
      </c>
      <c r="J229" s="110">
        <f t="shared" si="37"/>
        <v>269</v>
      </c>
      <c r="K229" s="111">
        <f ca="1">IF(PrnDB!$G229=0,0,IFERROR(INDEX($R$3:$R$23,MATCH(G229,$Q$3:$Q$23,0),1),3))</f>
        <v>0</v>
      </c>
      <c r="L229" s="111">
        <f t="shared" ca="1" si="34"/>
        <v>0</v>
      </c>
      <c r="M229" s="111">
        <f t="shared" ca="1" si="35"/>
        <v>0</v>
      </c>
      <c r="N229" s="111" t="b">
        <f t="shared" ca="1" si="36"/>
        <v>0</v>
      </c>
      <c r="O229" s="111" t="str">
        <f ca="1">IF(PrnDB!$K229=0,"",IF(PrnDB!$K229&gt;1,"    ","")&amp;IF(PrnDB!$K229=3,"    ","")&amp;PrnDB!$G229)</f>
        <v/>
      </c>
    </row>
    <row r="230" spans="1:15" x14ac:dyDescent="0.25">
      <c r="B230" s="105">
        <f t="shared" si="38"/>
        <v>0</v>
      </c>
      <c r="C230" s="106">
        <f t="shared" si="39"/>
        <v>0</v>
      </c>
      <c r="D230" s="106">
        <f t="shared" si="40"/>
        <v>-1</v>
      </c>
      <c r="G230" s="109">
        <f ca="1">OFFSET(B230,PrnDB!$J230,0)</f>
        <v>0</v>
      </c>
      <c r="H230" s="110">
        <f ca="1">OFFSET(C230,PrnDB!$J230,0)</f>
        <v>0</v>
      </c>
      <c r="I230" s="110">
        <f ca="1">OFFSET(D230,PrnDB!$J230,0)</f>
        <v>0</v>
      </c>
      <c r="J230" s="110">
        <f t="shared" si="37"/>
        <v>269</v>
      </c>
      <c r="K230" s="111">
        <f ca="1">IF(PrnDB!$G230=0,0,IFERROR(INDEX($R$3:$R$23,MATCH(G230,$Q$3:$Q$23,0),1),3))</f>
        <v>0</v>
      </c>
      <c r="L230" s="111">
        <f t="shared" ca="1" si="34"/>
        <v>0</v>
      </c>
      <c r="M230" s="111">
        <f t="shared" ca="1" si="35"/>
        <v>0</v>
      </c>
      <c r="N230" s="111" t="b">
        <f t="shared" ca="1" si="36"/>
        <v>0</v>
      </c>
      <c r="O230" s="111" t="str">
        <f ca="1">IF(PrnDB!$K230=0,"",IF(PrnDB!$K230&gt;1,"    ","")&amp;IF(PrnDB!$K230=3,"    ","")&amp;PrnDB!$G230)</f>
        <v/>
      </c>
    </row>
    <row r="231" spans="1:15" x14ac:dyDescent="0.25">
      <c r="A231" s="16"/>
      <c r="B231" s="105">
        <f t="shared" si="38"/>
        <v>0</v>
      </c>
      <c r="C231" s="106">
        <f t="shared" si="39"/>
        <v>0</v>
      </c>
      <c r="D231" s="106">
        <f t="shared" si="40"/>
        <v>-1</v>
      </c>
      <c r="G231" s="109">
        <f ca="1">OFFSET(B231,PrnDB!$J231,0)</f>
        <v>0</v>
      </c>
      <c r="H231" s="110">
        <f ca="1">OFFSET(C231,PrnDB!$J231,0)</f>
        <v>0</v>
      </c>
      <c r="I231" s="110">
        <f ca="1">OFFSET(D231,PrnDB!$J231,0)</f>
        <v>0</v>
      </c>
      <c r="J231" s="110">
        <f t="shared" si="37"/>
        <v>269</v>
      </c>
      <c r="K231" s="111">
        <f ca="1">IF(PrnDB!$G231=0,0,IFERROR(INDEX($R$3:$R$23,MATCH(G231,$Q$3:$Q$23,0),1),3))</f>
        <v>0</v>
      </c>
      <c r="L231" s="111">
        <f t="shared" ca="1" si="34"/>
        <v>0</v>
      </c>
      <c r="M231" s="111">
        <f t="shared" ca="1" si="35"/>
        <v>0</v>
      </c>
      <c r="N231" s="111" t="b">
        <f t="shared" ca="1" si="36"/>
        <v>0</v>
      </c>
      <c r="O231" s="111" t="str">
        <f ca="1">IF(PrnDB!$K231=0,"",IF(PrnDB!$K231&gt;1,"    ","")&amp;IF(PrnDB!$K231=3,"    ","")&amp;PrnDB!$G231)</f>
        <v/>
      </c>
    </row>
    <row r="232" spans="1:15" x14ac:dyDescent="0.25">
      <c r="B232" s="105">
        <f t="shared" si="38"/>
        <v>0</v>
      </c>
      <c r="C232" s="106">
        <f t="shared" si="39"/>
        <v>0</v>
      </c>
      <c r="D232" s="106">
        <f t="shared" si="40"/>
        <v>-1</v>
      </c>
      <c r="G232" s="109">
        <f ca="1">OFFSET(B232,PrnDB!$J232,0)</f>
        <v>0</v>
      </c>
      <c r="H232" s="110">
        <f ca="1">OFFSET(C232,PrnDB!$J232,0)</f>
        <v>0</v>
      </c>
      <c r="I232" s="110">
        <f ca="1">OFFSET(D232,PrnDB!$J232,0)</f>
        <v>0</v>
      </c>
      <c r="J232" s="110">
        <f t="shared" si="37"/>
        <v>269</v>
      </c>
      <c r="K232" s="111">
        <f ca="1">IF(PrnDB!$G232=0,0,IFERROR(INDEX($R$3:$R$23,MATCH(G232,$Q$3:$Q$23,0),1),3))</f>
        <v>0</v>
      </c>
      <c r="L232" s="111">
        <f t="shared" ca="1" si="34"/>
        <v>0</v>
      </c>
      <c r="M232" s="111">
        <f t="shared" ca="1" si="35"/>
        <v>0</v>
      </c>
      <c r="N232" s="111" t="b">
        <f t="shared" ca="1" si="36"/>
        <v>0</v>
      </c>
      <c r="O232" s="111" t="str">
        <f ca="1">IF(PrnDB!$K232=0,"",IF(PrnDB!$K232&gt;1,"    ","")&amp;IF(PrnDB!$K232=3,"    ","")&amp;PrnDB!$G232)</f>
        <v/>
      </c>
    </row>
    <row r="233" spans="1:15" x14ac:dyDescent="0.25">
      <c r="A233" s="16"/>
      <c r="B233" s="105">
        <f t="shared" si="38"/>
        <v>0</v>
      </c>
      <c r="C233" s="106">
        <f t="shared" si="39"/>
        <v>0</v>
      </c>
      <c r="D233" s="106">
        <f t="shared" si="40"/>
        <v>-1</v>
      </c>
      <c r="G233" s="109">
        <f ca="1">OFFSET(B233,PrnDB!$J233,0)</f>
        <v>0</v>
      </c>
      <c r="H233" s="110">
        <f ca="1">OFFSET(C233,PrnDB!$J233,0)</f>
        <v>0</v>
      </c>
      <c r="I233" s="110">
        <f ca="1">OFFSET(D233,PrnDB!$J233,0)</f>
        <v>0</v>
      </c>
      <c r="J233" s="110">
        <f t="shared" si="37"/>
        <v>269</v>
      </c>
      <c r="K233" s="111">
        <f ca="1">IF(PrnDB!$G233=0,0,IFERROR(INDEX($R$3:$R$23,MATCH(G233,$Q$3:$Q$23,0),1),3))</f>
        <v>0</v>
      </c>
      <c r="L233" s="111">
        <f t="shared" ca="1" si="34"/>
        <v>0</v>
      </c>
      <c r="M233" s="111">
        <f t="shared" ca="1" si="35"/>
        <v>0</v>
      </c>
      <c r="N233" s="111" t="b">
        <f t="shared" ca="1" si="36"/>
        <v>0</v>
      </c>
      <c r="O233" s="111" t="str">
        <f ca="1">IF(PrnDB!$K233=0,"",IF(PrnDB!$K233&gt;1,"    ","")&amp;IF(PrnDB!$K233=3,"    ","")&amp;PrnDB!$G233)</f>
        <v/>
      </c>
    </row>
    <row r="234" spans="1:15" x14ac:dyDescent="0.25">
      <c r="B234" s="105">
        <f t="shared" si="38"/>
        <v>0</v>
      </c>
      <c r="C234" s="106">
        <f t="shared" si="39"/>
        <v>0</v>
      </c>
      <c r="D234" s="106">
        <f t="shared" si="40"/>
        <v>-1</v>
      </c>
      <c r="G234" s="109">
        <f ca="1">OFFSET(B234,PrnDB!$J234,0)</f>
        <v>0</v>
      </c>
      <c r="H234" s="110">
        <f ca="1">OFFSET(C234,PrnDB!$J234,0)</f>
        <v>0</v>
      </c>
      <c r="I234" s="110">
        <f ca="1">OFFSET(D234,PrnDB!$J234,0)</f>
        <v>0</v>
      </c>
      <c r="J234" s="110">
        <f t="shared" si="37"/>
        <v>269</v>
      </c>
      <c r="K234" s="111">
        <f ca="1">IF(PrnDB!$G234=0,0,IFERROR(INDEX($R$3:$R$23,MATCH(G234,$Q$3:$Q$23,0),1),3))</f>
        <v>0</v>
      </c>
      <c r="L234" s="111">
        <f t="shared" ca="1" si="34"/>
        <v>0</v>
      </c>
      <c r="M234" s="111">
        <f t="shared" ca="1" si="35"/>
        <v>0</v>
      </c>
      <c r="N234" s="111" t="b">
        <f t="shared" ca="1" si="36"/>
        <v>0</v>
      </c>
      <c r="O234" s="111" t="str">
        <f ca="1">IF(PrnDB!$K234=0,"",IF(PrnDB!$K234&gt;1,"    ","")&amp;IF(PrnDB!$K234=3,"    ","")&amp;PrnDB!$G234)</f>
        <v/>
      </c>
    </row>
    <row r="235" spans="1:15" x14ac:dyDescent="0.25">
      <c r="A235" s="16"/>
      <c r="B235" s="105">
        <f t="shared" si="38"/>
        <v>0</v>
      </c>
      <c r="C235" s="106">
        <f t="shared" si="39"/>
        <v>0</v>
      </c>
      <c r="D235" s="106">
        <f t="shared" si="40"/>
        <v>-1</v>
      </c>
      <c r="G235" s="109">
        <f ca="1">OFFSET(B235,PrnDB!$J235,0)</f>
        <v>0</v>
      </c>
      <c r="H235" s="110">
        <f ca="1">OFFSET(C235,PrnDB!$J235,0)</f>
        <v>0</v>
      </c>
      <c r="I235" s="110">
        <f ca="1">OFFSET(D235,PrnDB!$J235,0)</f>
        <v>0</v>
      </c>
      <c r="J235" s="110">
        <f t="shared" si="37"/>
        <v>269</v>
      </c>
      <c r="K235" s="111">
        <f ca="1">IF(PrnDB!$G235=0,0,IFERROR(INDEX($R$3:$R$23,MATCH(G235,$Q$3:$Q$23,0),1),3))</f>
        <v>0</v>
      </c>
      <c r="L235" s="111">
        <f t="shared" ca="1" si="34"/>
        <v>0</v>
      </c>
      <c r="M235" s="111">
        <f t="shared" ca="1" si="35"/>
        <v>0</v>
      </c>
      <c r="N235" s="111" t="b">
        <f t="shared" ca="1" si="36"/>
        <v>0</v>
      </c>
      <c r="O235" s="111" t="str">
        <f ca="1">IF(PrnDB!$K235=0,"",IF(PrnDB!$K235&gt;1,"    ","")&amp;IF(PrnDB!$K235=3,"    ","")&amp;PrnDB!$G235)</f>
        <v/>
      </c>
    </row>
    <row r="236" spans="1:15" x14ac:dyDescent="0.25">
      <c r="B236" s="105">
        <f t="shared" si="38"/>
        <v>0</v>
      </c>
      <c r="C236" s="106">
        <f t="shared" si="39"/>
        <v>0</v>
      </c>
      <c r="D236" s="106">
        <f t="shared" si="40"/>
        <v>-1</v>
      </c>
      <c r="G236" s="109">
        <f ca="1">OFFSET(B236,PrnDB!$J236,0)</f>
        <v>0</v>
      </c>
      <c r="H236" s="110">
        <f ca="1">OFFSET(C236,PrnDB!$J236,0)</f>
        <v>0</v>
      </c>
      <c r="I236" s="110">
        <f ca="1">OFFSET(D236,PrnDB!$J236,0)</f>
        <v>0</v>
      </c>
      <c r="J236" s="110">
        <f t="shared" si="37"/>
        <v>269</v>
      </c>
      <c r="K236" s="111">
        <f ca="1">IF(PrnDB!$G236=0,0,IFERROR(INDEX($R$3:$R$23,MATCH(G236,$Q$3:$Q$23,0),1),3))</f>
        <v>0</v>
      </c>
      <c r="L236" s="111">
        <f t="shared" ca="1" si="34"/>
        <v>0</v>
      </c>
      <c r="M236" s="111">
        <f t="shared" ca="1" si="35"/>
        <v>0</v>
      </c>
      <c r="N236" s="111" t="b">
        <f t="shared" ca="1" si="36"/>
        <v>0</v>
      </c>
      <c r="O236" s="111" t="str">
        <f ca="1">IF(PrnDB!$K236=0,"",IF(PrnDB!$K236&gt;1,"    ","")&amp;IF(PrnDB!$K236=3,"    ","")&amp;PrnDB!$G236)</f>
        <v/>
      </c>
    </row>
    <row r="237" spans="1:15" x14ac:dyDescent="0.25">
      <c r="A237" s="16"/>
      <c r="B237" s="105">
        <f t="shared" si="38"/>
        <v>0</v>
      </c>
      <c r="C237" s="106">
        <f t="shared" si="39"/>
        <v>0</v>
      </c>
      <c r="D237" s="106">
        <f t="shared" si="40"/>
        <v>-1</v>
      </c>
      <c r="G237" s="109">
        <f ca="1">OFFSET(B237,PrnDB!$J237,0)</f>
        <v>0</v>
      </c>
      <c r="H237" s="110">
        <f ca="1">OFFSET(C237,PrnDB!$J237,0)</f>
        <v>0</v>
      </c>
      <c r="I237" s="110">
        <f ca="1">OFFSET(D237,PrnDB!$J237,0)</f>
        <v>0</v>
      </c>
      <c r="J237" s="110">
        <f t="shared" si="37"/>
        <v>269</v>
      </c>
      <c r="K237" s="111">
        <f ca="1">IF(PrnDB!$G237=0,0,IFERROR(INDEX($R$3:$R$23,MATCH(G237,$Q$3:$Q$23,0),1),3))</f>
        <v>0</v>
      </c>
      <c r="L237" s="111">
        <f t="shared" ca="1" si="34"/>
        <v>0</v>
      </c>
      <c r="M237" s="111">
        <f t="shared" ca="1" si="35"/>
        <v>0</v>
      </c>
      <c r="N237" s="111" t="b">
        <f t="shared" ca="1" si="36"/>
        <v>0</v>
      </c>
      <c r="O237" s="111" t="str">
        <f ca="1">IF(PrnDB!$K237=0,"",IF(PrnDB!$K237&gt;1,"    ","")&amp;IF(PrnDB!$K237=3,"    ","")&amp;PrnDB!$G237)</f>
        <v/>
      </c>
    </row>
    <row r="238" spans="1:15" x14ac:dyDescent="0.25">
      <c r="B238" s="105">
        <f t="shared" si="38"/>
        <v>0</v>
      </c>
      <c r="C238" s="106">
        <f t="shared" si="39"/>
        <v>0</v>
      </c>
      <c r="D238" s="106">
        <f t="shared" si="40"/>
        <v>-1</v>
      </c>
      <c r="G238" s="109">
        <f ca="1">OFFSET(B238,PrnDB!$J238,0)</f>
        <v>0</v>
      </c>
      <c r="H238" s="110">
        <f ca="1">OFFSET(C238,PrnDB!$J238,0)</f>
        <v>0</v>
      </c>
      <c r="I238" s="110">
        <f ca="1">OFFSET(D238,PrnDB!$J238,0)</f>
        <v>0</v>
      </c>
      <c r="J238" s="110">
        <f t="shared" si="37"/>
        <v>269</v>
      </c>
      <c r="K238" s="111">
        <f ca="1">IF(PrnDB!$G238=0,0,IFERROR(INDEX($R$3:$R$23,MATCH(G238,$Q$3:$Q$23,0),1),3))</f>
        <v>0</v>
      </c>
      <c r="L238" s="111">
        <f t="shared" ca="1" si="34"/>
        <v>0</v>
      </c>
      <c r="M238" s="111">
        <f t="shared" ca="1" si="35"/>
        <v>0</v>
      </c>
      <c r="N238" s="111" t="b">
        <f t="shared" ca="1" si="36"/>
        <v>0</v>
      </c>
      <c r="O238" s="111" t="str">
        <f ca="1">IF(PrnDB!$K238=0,"",IF(PrnDB!$K238&gt;1,"    ","")&amp;IF(PrnDB!$K238=3,"    ","")&amp;PrnDB!$G238)</f>
        <v/>
      </c>
    </row>
    <row r="239" spans="1:15" x14ac:dyDescent="0.25">
      <c r="A239" s="16"/>
      <c r="B239" s="105">
        <f t="shared" si="38"/>
        <v>0</v>
      </c>
      <c r="C239" s="106">
        <f t="shared" si="39"/>
        <v>0</v>
      </c>
      <c r="D239" s="106">
        <f t="shared" si="40"/>
        <v>-1</v>
      </c>
      <c r="G239" s="109">
        <f ca="1">OFFSET(B239,PrnDB!$J239,0)</f>
        <v>0</v>
      </c>
      <c r="H239" s="110">
        <f ca="1">OFFSET(C239,PrnDB!$J239,0)</f>
        <v>0</v>
      </c>
      <c r="I239" s="110">
        <f ca="1">OFFSET(D239,PrnDB!$J239,0)</f>
        <v>0</v>
      </c>
      <c r="J239" s="110">
        <f t="shared" si="37"/>
        <v>269</v>
      </c>
      <c r="K239" s="111">
        <f ca="1">IF(PrnDB!$G239=0,0,IFERROR(INDEX($R$3:$R$23,MATCH(G239,$Q$3:$Q$23,0),1),3))</f>
        <v>0</v>
      </c>
      <c r="L239" s="111">
        <f t="shared" ca="1" si="34"/>
        <v>0</v>
      </c>
      <c r="M239" s="111">
        <f t="shared" ca="1" si="35"/>
        <v>0</v>
      </c>
      <c r="N239" s="111" t="b">
        <f t="shared" ca="1" si="36"/>
        <v>0</v>
      </c>
      <c r="O239" s="111" t="str">
        <f ca="1">IF(PrnDB!$K239=0,"",IF(PrnDB!$K239&gt;1,"    ","")&amp;IF(PrnDB!$K239=3,"    ","")&amp;PrnDB!$G239)</f>
        <v/>
      </c>
    </row>
    <row r="240" spans="1:15" x14ac:dyDescent="0.25">
      <c r="B240" s="105">
        <f t="shared" si="38"/>
        <v>0</v>
      </c>
      <c r="C240" s="106">
        <f t="shared" si="39"/>
        <v>0</v>
      </c>
      <c r="D240" s="106">
        <f t="shared" si="40"/>
        <v>-1</v>
      </c>
      <c r="G240" s="109">
        <f ca="1">OFFSET(B240,PrnDB!$J240,0)</f>
        <v>0</v>
      </c>
      <c r="H240" s="110">
        <f ca="1">OFFSET(C240,PrnDB!$J240,0)</f>
        <v>0</v>
      </c>
      <c r="I240" s="110">
        <f ca="1">OFFSET(D240,PrnDB!$J240,0)</f>
        <v>0</v>
      </c>
      <c r="J240" s="110">
        <f t="shared" si="37"/>
        <v>269</v>
      </c>
      <c r="K240" s="111">
        <f ca="1">IF(PrnDB!$G240=0,0,IFERROR(INDEX($R$3:$R$23,MATCH(G240,$Q$3:$Q$23,0),1),3))</f>
        <v>0</v>
      </c>
      <c r="L240" s="111">
        <f t="shared" ca="1" si="34"/>
        <v>0</v>
      </c>
      <c r="M240" s="111">
        <f t="shared" ca="1" si="35"/>
        <v>0</v>
      </c>
      <c r="N240" s="111" t="b">
        <f t="shared" ca="1" si="36"/>
        <v>0</v>
      </c>
      <c r="O240" s="111" t="str">
        <f ca="1">IF(PrnDB!$K240=0,"",IF(PrnDB!$K240&gt;1,"    ","")&amp;IF(PrnDB!$K240=3,"    ","")&amp;PrnDB!$G240)</f>
        <v/>
      </c>
    </row>
    <row r="241" spans="1:15" x14ac:dyDescent="0.25">
      <c r="A241" s="16"/>
      <c r="B241" s="105">
        <f t="shared" si="38"/>
        <v>0</v>
      </c>
      <c r="C241" s="106">
        <f t="shared" si="39"/>
        <v>0</v>
      </c>
      <c r="D241" s="106">
        <f t="shared" si="40"/>
        <v>-1</v>
      </c>
      <c r="G241" s="109">
        <f ca="1">OFFSET(B241,PrnDB!$J241,0)</f>
        <v>0</v>
      </c>
      <c r="H241" s="110">
        <f ca="1">OFFSET(C241,PrnDB!$J241,0)</f>
        <v>0</v>
      </c>
      <c r="I241" s="110">
        <f ca="1">OFFSET(D241,PrnDB!$J241,0)</f>
        <v>0</v>
      </c>
      <c r="J241" s="110">
        <f t="shared" si="37"/>
        <v>269</v>
      </c>
      <c r="K241" s="111">
        <f ca="1">IF(PrnDB!$G241=0,0,IFERROR(INDEX($R$3:$R$23,MATCH(G241,$Q$3:$Q$23,0),1),3))</f>
        <v>0</v>
      </c>
      <c r="L241" s="111">
        <f t="shared" ca="1" si="34"/>
        <v>0</v>
      </c>
      <c r="M241" s="111">
        <f t="shared" ca="1" si="35"/>
        <v>0</v>
      </c>
      <c r="N241" s="111" t="b">
        <f t="shared" ca="1" si="36"/>
        <v>0</v>
      </c>
      <c r="O241" s="111" t="str">
        <f ca="1">IF(PrnDB!$K241=0,"",IF(PrnDB!$K241&gt;1,"    ","")&amp;IF(PrnDB!$K241=3,"    ","")&amp;PrnDB!$G241)</f>
        <v/>
      </c>
    </row>
    <row r="242" spans="1:15" x14ac:dyDescent="0.25">
      <c r="B242" s="105">
        <f t="shared" si="38"/>
        <v>0</v>
      </c>
      <c r="C242" s="106">
        <f t="shared" si="39"/>
        <v>0</v>
      </c>
      <c r="D242" s="106">
        <f t="shared" si="40"/>
        <v>-1</v>
      </c>
      <c r="G242" s="109">
        <f ca="1">OFFSET(B242,PrnDB!$J242,0)</f>
        <v>0</v>
      </c>
      <c r="H242" s="110">
        <f ca="1">OFFSET(C242,PrnDB!$J242,0)</f>
        <v>0</v>
      </c>
      <c r="I242" s="110">
        <f ca="1">OFFSET(D242,PrnDB!$J242,0)</f>
        <v>0</v>
      </c>
      <c r="J242" s="110">
        <f t="shared" si="37"/>
        <v>269</v>
      </c>
      <c r="K242" s="111">
        <f ca="1">IF(PrnDB!$G242=0,0,IFERROR(INDEX($R$3:$R$23,MATCH(G242,$Q$3:$Q$23,0),1),3))</f>
        <v>0</v>
      </c>
      <c r="L242" s="111">
        <f t="shared" ca="1" si="34"/>
        <v>0</v>
      </c>
      <c r="M242" s="111">
        <f t="shared" ca="1" si="35"/>
        <v>0</v>
      </c>
      <c r="N242" s="111" t="b">
        <f t="shared" ca="1" si="36"/>
        <v>0</v>
      </c>
      <c r="O242" s="111" t="str">
        <f ca="1">IF(PrnDB!$K242=0,"",IF(PrnDB!$K242&gt;1,"    ","")&amp;IF(PrnDB!$K242=3,"    ","")&amp;PrnDB!$G242)</f>
        <v/>
      </c>
    </row>
    <row r="243" spans="1:15" x14ac:dyDescent="0.25">
      <c r="A243" s="16"/>
      <c r="B243" s="105">
        <f t="shared" si="38"/>
        <v>0</v>
      </c>
      <c r="C243" s="106">
        <f t="shared" si="39"/>
        <v>0</v>
      </c>
      <c r="D243" s="106">
        <f t="shared" si="40"/>
        <v>-1</v>
      </c>
      <c r="G243" s="109">
        <f ca="1">OFFSET(B243,PrnDB!$J243,0)</f>
        <v>0</v>
      </c>
      <c r="H243" s="110">
        <f ca="1">OFFSET(C243,PrnDB!$J243,0)</f>
        <v>0</v>
      </c>
      <c r="I243" s="110">
        <f ca="1">OFFSET(D243,PrnDB!$J243,0)</f>
        <v>0</v>
      </c>
      <c r="J243" s="110">
        <f t="shared" si="37"/>
        <v>269</v>
      </c>
      <c r="K243" s="111">
        <f ca="1">IF(PrnDB!$G243=0,0,IFERROR(INDEX($R$3:$R$23,MATCH(G243,$Q$3:$Q$23,0),1),3))</f>
        <v>0</v>
      </c>
      <c r="L243" s="111">
        <f t="shared" ca="1" si="34"/>
        <v>0</v>
      </c>
      <c r="M243" s="111">
        <f t="shared" ca="1" si="35"/>
        <v>0</v>
      </c>
      <c r="N243" s="111" t="b">
        <f t="shared" ca="1" si="36"/>
        <v>0</v>
      </c>
      <c r="O243" s="111" t="str">
        <f ca="1">IF(PrnDB!$K243=0,"",IF(PrnDB!$K243&gt;1,"    ","")&amp;IF(PrnDB!$K243=3,"    ","")&amp;PrnDB!$G243)</f>
        <v/>
      </c>
    </row>
    <row r="244" spans="1:15" x14ac:dyDescent="0.25">
      <c r="B244" s="105">
        <f t="shared" si="38"/>
        <v>0</v>
      </c>
      <c r="C244" s="106">
        <f t="shared" si="39"/>
        <v>0</v>
      </c>
      <c r="D244" s="106">
        <f t="shared" si="40"/>
        <v>-1</v>
      </c>
      <c r="G244" s="109">
        <f ca="1">OFFSET(B244,PrnDB!$J244,0)</f>
        <v>0</v>
      </c>
      <c r="H244" s="110">
        <f ca="1">OFFSET(C244,PrnDB!$J244,0)</f>
        <v>0</v>
      </c>
      <c r="I244" s="110">
        <f ca="1">OFFSET(D244,PrnDB!$J244,0)</f>
        <v>0</v>
      </c>
      <c r="J244" s="110">
        <f t="shared" si="37"/>
        <v>269</v>
      </c>
      <c r="K244" s="111">
        <f ca="1">IF(PrnDB!$G244=0,0,IFERROR(INDEX($R$3:$R$23,MATCH(G244,$Q$3:$Q$23,0),1),3))</f>
        <v>0</v>
      </c>
      <c r="L244" s="111">
        <f t="shared" ca="1" si="34"/>
        <v>0</v>
      </c>
      <c r="M244" s="111">
        <f t="shared" ca="1" si="35"/>
        <v>0</v>
      </c>
      <c r="N244" s="111" t="b">
        <f t="shared" ca="1" si="36"/>
        <v>0</v>
      </c>
      <c r="O244" s="111" t="str">
        <f ca="1">IF(PrnDB!$K244=0,"",IF(PrnDB!$K244&gt;1,"    ","")&amp;IF(PrnDB!$K244=3,"    ","")&amp;PrnDB!$G244)</f>
        <v/>
      </c>
    </row>
    <row r="245" spans="1:15" x14ac:dyDescent="0.25">
      <c r="A245" s="16"/>
      <c r="B245" s="105">
        <f t="shared" si="38"/>
        <v>0</v>
      </c>
      <c r="C245" s="106">
        <f t="shared" si="39"/>
        <v>0</v>
      </c>
      <c r="D245" s="106">
        <f t="shared" si="40"/>
        <v>-1</v>
      </c>
      <c r="G245" s="109">
        <f ca="1">OFFSET(B245,PrnDB!$J245,0)</f>
        <v>0</v>
      </c>
      <c r="H245" s="110">
        <f ca="1">OFFSET(C245,PrnDB!$J245,0)</f>
        <v>0</v>
      </c>
      <c r="I245" s="110">
        <f ca="1">OFFSET(D245,PrnDB!$J245,0)</f>
        <v>0</v>
      </c>
      <c r="J245" s="110">
        <f t="shared" si="37"/>
        <v>269</v>
      </c>
      <c r="K245" s="111">
        <f ca="1">IF(PrnDB!$G245=0,0,IFERROR(INDEX($R$3:$R$23,MATCH(G245,$Q$3:$Q$23,0),1),3))</f>
        <v>0</v>
      </c>
      <c r="L245" s="111">
        <f t="shared" ca="1" si="34"/>
        <v>0</v>
      </c>
      <c r="M245" s="111">
        <f t="shared" ca="1" si="35"/>
        <v>0</v>
      </c>
      <c r="N245" s="111" t="b">
        <f t="shared" ca="1" si="36"/>
        <v>0</v>
      </c>
      <c r="O245" s="111" t="str">
        <f ca="1">IF(PrnDB!$K245=0,"",IF(PrnDB!$K245&gt;1,"    ","")&amp;IF(PrnDB!$K245=3,"    ","")&amp;PrnDB!$G245)</f>
        <v/>
      </c>
    </row>
    <row r="246" spans="1:15" x14ac:dyDescent="0.25">
      <c r="B246" s="105">
        <f t="shared" si="38"/>
        <v>0</v>
      </c>
      <c r="C246" s="106">
        <f t="shared" si="39"/>
        <v>0</v>
      </c>
      <c r="D246" s="106">
        <f t="shared" si="40"/>
        <v>-1</v>
      </c>
      <c r="G246" s="109">
        <f ca="1">OFFSET(B246,PrnDB!$J246,0)</f>
        <v>0</v>
      </c>
      <c r="H246" s="110">
        <f ca="1">OFFSET(C246,PrnDB!$J246,0)</f>
        <v>0</v>
      </c>
      <c r="I246" s="110">
        <f ca="1">OFFSET(D246,PrnDB!$J246,0)</f>
        <v>0</v>
      </c>
      <c r="J246" s="110">
        <f t="shared" si="37"/>
        <v>269</v>
      </c>
      <c r="K246" s="111">
        <f ca="1">IF(PrnDB!$G246=0,0,IFERROR(INDEX($R$3:$R$23,MATCH(G246,$Q$3:$Q$23,0),1),3))</f>
        <v>0</v>
      </c>
      <c r="L246" s="111">
        <f t="shared" ca="1" si="34"/>
        <v>0</v>
      </c>
      <c r="M246" s="111">
        <f t="shared" ca="1" si="35"/>
        <v>0</v>
      </c>
      <c r="N246" s="111" t="b">
        <f t="shared" ca="1" si="36"/>
        <v>0</v>
      </c>
      <c r="O246" s="111" t="str">
        <f ca="1">IF(PrnDB!$K246=0,"",IF(PrnDB!$K246&gt;1,"    ","")&amp;IF(PrnDB!$K246=3,"    ","")&amp;PrnDB!$G246)</f>
        <v/>
      </c>
    </row>
    <row r="247" spans="1:15" x14ac:dyDescent="0.25">
      <c r="A247" s="16"/>
      <c r="B247" s="105">
        <f t="shared" si="38"/>
        <v>0</v>
      </c>
      <c r="C247" s="106">
        <f t="shared" si="39"/>
        <v>0</v>
      </c>
      <c r="D247" s="106">
        <f t="shared" si="40"/>
        <v>-1</v>
      </c>
      <c r="G247" s="109">
        <f ca="1">OFFSET(B247,PrnDB!$J247,0)</f>
        <v>0</v>
      </c>
      <c r="H247" s="110">
        <f ca="1">OFFSET(C247,PrnDB!$J247,0)</f>
        <v>0</v>
      </c>
      <c r="I247" s="110">
        <f ca="1">OFFSET(D247,PrnDB!$J247,0)</f>
        <v>0</v>
      </c>
      <c r="J247" s="110">
        <f t="shared" si="37"/>
        <v>269</v>
      </c>
      <c r="K247" s="111">
        <f ca="1">IF(PrnDB!$G247=0,0,IFERROR(INDEX($R$3:$R$23,MATCH(G247,$Q$3:$Q$23,0),1),3))</f>
        <v>0</v>
      </c>
      <c r="L247" s="111">
        <f t="shared" ca="1" si="34"/>
        <v>0</v>
      </c>
      <c r="M247" s="111">
        <f t="shared" ca="1" si="35"/>
        <v>0</v>
      </c>
      <c r="N247" s="111" t="b">
        <f t="shared" ca="1" si="36"/>
        <v>0</v>
      </c>
      <c r="O247" s="111" t="str">
        <f ca="1">IF(PrnDB!$K247=0,"",IF(PrnDB!$K247&gt;1,"    ","")&amp;IF(PrnDB!$K247=3,"    ","")&amp;PrnDB!$G247)</f>
        <v/>
      </c>
    </row>
    <row r="248" spans="1:15" x14ac:dyDescent="0.25">
      <c r="B248" s="105">
        <f t="shared" si="38"/>
        <v>0</v>
      </c>
      <c r="C248" s="106">
        <f t="shared" si="39"/>
        <v>0</v>
      </c>
      <c r="D248" s="106">
        <f t="shared" si="40"/>
        <v>-1</v>
      </c>
      <c r="G248" s="109">
        <f ca="1">OFFSET(B248,PrnDB!$J248,0)</f>
        <v>0</v>
      </c>
      <c r="H248" s="110">
        <f ca="1">OFFSET(C248,PrnDB!$J248,0)</f>
        <v>0</v>
      </c>
      <c r="I248" s="110">
        <f ca="1">OFFSET(D248,PrnDB!$J248,0)</f>
        <v>0</v>
      </c>
      <c r="J248" s="110">
        <f t="shared" si="37"/>
        <v>269</v>
      </c>
      <c r="K248" s="111">
        <f ca="1">IF(PrnDB!$G248=0,0,IFERROR(INDEX($R$3:$R$23,MATCH(G248,$Q$3:$Q$23,0),1),3))</f>
        <v>0</v>
      </c>
      <c r="L248" s="111">
        <f t="shared" ca="1" si="34"/>
        <v>0</v>
      </c>
      <c r="M248" s="111">
        <f t="shared" ca="1" si="35"/>
        <v>0</v>
      </c>
      <c r="N248" s="111" t="b">
        <f t="shared" ca="1" si="36"/>
        <v>0</v>
      </c>
      <c r="O248" s="111" t="str">
        <f ca="1">IF(PrnDB!$K248=0,"",IF(PrnDB!$K248&gt;1,"    ","")&amp;IF(PrnDB!$K248=3,"    ","")&amp;PrnDB!$G248)</f>
        <v/>
      </c>
    </row>
    <row r="249" spans="1:15" x14ac:dyDescent="0.25">
      <c r="A249" s="16"/>
      <c r="B249" s="105">
        <f t="shared" ref="B249:B280" si="41">IF(AND(ROW()-2-149+ROW(CashFlow1)&gt;=ROW(CashFlow2H)-6,ROW()-2+ROW(CashFlow1)-149&lt;=ROW(CashFlow2)),INDEX(Input,ROW(CashFlow2H)+ROW()-7-150,2),0)</f>
        <v>0</v>
      </c>
      <c r="C249" s="106">
        <f t="shared" ref="C249:C280" si="42">IF(D249=0,0,IF(AND(ROW()-2-149+ROW(CashFlow1)&gt;=ROW(CashFlow2H)-6,ROW()-2+ROW(CashFlow1)-149&lt;=ROW(CashFlow2)),INDEX(Input,ROW(CashFlow2H)+ROW()-7-150,15),0)*D249)</f>
        <v>0</v>
      </c>
      <c r="D249" s="106">
        <f t="shared" ref="D249:D280" si="43">IF(AND(ROW()-2+ROW(CashFlow1)-150&lt;ROW(CashFlow2N)-2),1,-1)*IFERROR(INDEX($U$3:$U$23,MATCH(B249,$Q$3:$Q$23,0),1),1)</f>
        <v>-1</v>
      </c>
      <c r="G249" s="109">
        <f ca="1">OFFSET(B249,PrnDB!$J249,0)</f>
        <v>0</v>
      </c>
      <c r="H249" s="110">
        <f ca="1">OFFSET(C249,PrnDB!$J249,0)</f>
        <v>0</v>
      </c>
      <c r="I249" s="110">
        <f ca="1">OFFSET(D249,PrnDB!$J249,0)</f>
        <v>0</v>
      </c>
      <c r="J249" s="110">
        <f t="shared" si="37"/>
        <v>269</v>
      </c>
      <c r="K249" s="111">
        <f ca="1">IF(PrnDB!$G249=0,0,IFERROR(INDEX($R$3:$R$23,MATCH(G249,$Q$3:$Q$23,0),1),3))</f>
        <v>0</v>
      </c>
      <c r="L249" s="111">
        <f t="shared" ca="1" si="34"/>
        <v>0</v>
      </c>
      <c r="M249" s="111">
        <f t="shared" ca="1" si="35"/>
        <v>0</v>
      </c>
      <c r="N249" s="111" t="b">
        <f t="shared" ca="1" si="36"/>
        <v>0</v>
      </c>
      <c r="O249" s="111" t="str">
        <f ca="1">IF(PrnDB!$K249=0,"",IF(PrnDB!$K249&gt;1,"    ","")&amp;IF(PrnDB!$K249=3,"    ","")&amp;PrnDB!$G249)</f>
        <v/>
      </c>
    </row>
    <row r="250" spans="1:15" x14ac:dyDescent="0.25">
      <c r="B250" s="105">
        <f t="shared" si="41"/>
        <v>0</v>
      </c>
      <c r="C250" s="106">
        <f t="shared" si="42"/>
        <v>0</v>
      </c>
      <c r="D250" s="106">
        <f t="shared" si="43"/>
        <v>-1</v>
      </c>
      <c r="G250" s="109">
        <f ca="1">OFFSET(B250,PrnDB!$J250,0)</f>
        <v>0</v>
      </c>
      <c r="H250" s="110">
        <f ca="1">OFFSET(C250,PrnDB!$J250,0)</f>
        <v>0</v>
      </c>
      <c r="I250" s="110">
        <f ca="1">OFFSET(D250,PrnDB!$J250,0)</f>
        <v>0</v>
      </c>
      <c r="J250" s="110">
        <f t="shared" si="37"/>
        <v>269</v>
      </c>
      <c r="K250" s="111">
        <f ca="1">IF(PrnDB!$G250=0,0,IFERROR(INDEX($R$3:$R$23,MATCH(G250,$Q$3:$Q$23,0),1),3))</f>
        <v>0</v>
      </c>
      <c r="L250" s="111">
        <f t="shared" ca="1" si="34"/>
        <v>0</v>
      </c>
      <c r="M250" s="111">
        <f t="shared" ca="1" si="35"/>
        <v>0</v>
      </c>
      <c r="N250" s="111" t="b">
        <f t="shared" ca="1" si="36"/>
        <v>0</v>
      </c>
      <c r="O250" s="111" t="str">
        <f ca="1">IF(PrnDB!$K250=0,"",IF(PrnDB!$K250&gt;1,"    ","")&amp;IF(PrnDB!$K250=3,"    ","")&amp;PrnDB!$G250)</f>
        <v/>
      </c>
    </row>
    <row r="251" spans="1:15" x14ac:dyDescent="0.25">
      <c r="A251" s="16"/>
      <c r="B251" s="105">
        <f t="shared" si="41"/>
        <v>0</v>
      </c>
      <c r="C251" s="106">
        <f t="shared" si="42"/>
        <v>0</v>
      </c>
      <c r="D251" s="106">
        <f t="shared" si="43"/>
        <v>-1</v>
      </c>
      <c r="G251" s="109">
        <f ca="1">OFFSET(B251,PrnDB!$J251,0)</f>
        <v>0</v>
      </c>
      <c r="H251" s="110">
        <f ca="1">OFFSET(C251,PrnDB!$J251,0)</f>
        <v>0</v>
      </c>
      <c r="I251" s="110">
        <f ca="1">OFFSET(D251,PrnDB!$J251,0)</f>
        <v>0</v>
      </c>
      <c r="J251" s="110">
        <f t="shared" si="37"/>
        <v>269</v>
      </c>
      <c r="K251" s="111">
        <f ca="1">IF(PrnDB!$G251=0,0,IFERROR(INDEX($R$3:$R$23,MATCH(G251,$Q$3:$Q$23,0),1),3))</f>
        <v>0</v>
      </c>
      <c r="L251" s="111">
        <f t="shared" ca="1" si="34"/>
        <v>0</v>
      </c>
      <c r="M251" s="111">
        <f t="shared" ca="1" si="35"/>
        <v>0</v>
      </c>
      <c r="N251" s="111" t="b">
        <f t="shared" ca="1" si="36"/>
        <v>0</v>
      </c>
      <c r="O251" s="111" t="str">
        <f ca="1">IF(PrnDB!$K251=0,"",IF(PrnDB!$K251&gt;1,"    ","")&amp;IF(PrnDB!$K251=3,"    ","")&amp;PrnDB!$G251)</f>
        <v/>
      </c>
    </row>
    <row r="252" spans="1:15" x14ac:dyDescent="0.25">
      <c r="B252" s="105">
        <f t="shared" si="41"/>
        <v>0</v>
      </c>
      <c r="C252" s="106">
        <f t="shared" si="42"/>
        <v>0</v>
      </c>
      <c r="D252" s="106">
        <f t="shared" si="43"/>
        <v>-1</v>
      </c>
      <c r="G252" s="109">
        <f ca="1">OFFSET(B252,PrnDB!$J252,0)</f>
        <v>0</v>
      </c>
      <c r="H252" s="110">
        <f ca="1">OFFSET(C252,PrnDB!$J252,0)</f>
        <v>0</v>
      </c>
      <c r="I252" s="110">
        <f ca="1">OFFSET(D252,PrnDB!$J252,0)</f>
        <v>0</v>
      </c>
      <c r="J252" s="110">
        <f t="shared" si="37"/>
        <v>269</v>
      </c>
      <c r="K252" s="111">
        <f ca="1">IF(PrnDB!$G252=0,0,IFERROR(INDEX($R$3:$R$23,MATCH(G252,$Q$3:$Q$23,0),1),3))</f>
        <v>0</v>
      </c>
      <c r="L252" s="111">
        <f t="shared" ca="1" si="34"/>
        <v>0</v>
      </c>
      <c r="M252" s="111">
        <f t="shared" ca="1" si="35"/>
        <v>0</v>
      </c>
      <c r="N252" s="111" t="b">
        <f t="shared" ca="1" si="36"/>
        <v>0</v>
      </c>
      <c r="O252" s="111" t="str">
        <f ca="1">IF(PrnDB!$K252=0,"",IF(PrnDB!$K252&gt;1,"    ","")&amp;IF(PrnDB!$K252=3,"    ","")&amp;PrnDB!$G252)</f>
        <v/>
      </c>
    </row>
    <row r="253" spans="1:15" x14ac:dyDescent="0.25">
      <c r="A253" s="16"/>
      <c r="B253" s="105">
        <f t="shared" si="41"/>
        <v>0</v>
      </c>
      <c r="C253" s="106">
        <f t="shared" si="42"/>
        <v>0</v>
      </c>
      <c r="D253" s="106">
        <f t="shared" si="43"/>
        <v>-1</v>
      </c>
      <c r="G253" s="109">
        <f ca="1">OFFSET(B253,PrnDB!$J253,0)</f>
        <v>0</v>
      </c>
      <c r="H253" s="110">
        <f ca="1">OFFSET(C253,PrnDB!$J253,0)</f>
        <v>0</v>
      </c>
      <c r="I253" s="110">
        <f ca="1">OFFSET(D253,PrnDB!$J253,0)</f>
        <v>0</v>
      </c>
      <c r="J253" s="110">
        <f t="shared" si="37"/>
        <v>269</v>
      </c>
      <c r="K253" s="111">
        <f ca="1">IF(PrnDB!$G253=0,0,IFERROR(INDEX($R$3:$R$23,MATCH(G253,$Q$3:$Q$23,0),1),3))</f>
        <v>0</v>
      </c>
      <c r="L253" s="111">
        <f t="shared" ca="1" si="34"/>
        <v>0</v>
      </c>
      <c r="M253" s="111">
        <f t="shared" ca="1" si="35"/>
        <v>0</v>
      </c>
      <c r="N253" s="111" t="b">
        <f t="shared" ca="1" si="36"/>
        <v>0</v>
      </c>
      <c r="O253" s="111" t="str">
        <f ca="1">IF(PrnDB!$K253=0,"",IF(PrnDB!$K253&gt;1,"    ","")&amp;IF(PrnDB!$K253=3,"    ","")&amp;PrnDB!$G253)</f>
        <v/>
      </c>
    </row>
    <row r="254" spans="1:15" x14ac:dyDescent="0.25">
      <c r="B254" s="105">
        <f t="shared" si="41"/>
        <v>0</v>
      </c>
      <c r="C254" s="106">
        <f t="shared" si="42"/>
        <v>0</v>
      </c>
      <c r="D254" s="106">
        <f t="shared" si="43"/>
        <v>-1</v>
      </c>
      <c r="G254" s="109">
        <f ca="1">OFFSET(B254,PrnDB!$J254,0)</f>
        <v>0</v>
      </c>
      <c r="H254" s="110">
        <f ca="1">OFFSET(C254,PrnDB!$J254,0)</f>
        <v>0</v>
      </c>
      <c r="I254" s="110">
        <f ca="1">OFFSET(D254,PrnDB!$J254,0)</f>
        <v>0</v>
      </c>
      <c r="J254" s="110">
        <f t="shared" si="37"/>
        <v>269</v>
      </c>
      <c r="K254" s="111">
        <f ca="1">IF(PrnDB!$G254=0,0,IFERROR(INDEX($R$3:$R$23,MATCH(G254,$Q$3:$Q$23,0),1),3))</f>
        <v>0</v>
      </c>
      <c r="L254" s="111">
        <f t="shared" ca="1" si="34"/>
        <v>0</v>
      </c>
      <c r="M254" s="111">
        <f t="shared" ca="1" si="35"/>
        <v>0</v>
      </c>
      <c r="N254" s="111" t="b">
        <f t="shared" ca="1" si="36"/>
        <v>0</v>
      </c>
      <c r="O254" s="111" t="str">
        <f ca="1">IF(PrnDB!$K254=0,"",IF(PrnDB!$K254&gt;1,"    ","")&amp;IF(PrnDB!$K254=3,"    ","")&amp;PrnDB!$G254)</f>
        <v/>
      </c>
    </row>
    <row r="255" spans="1:15" x14ac:dyDescent="0.25">
      <c r="A255" s="16"/>
      <c r="B255" s="105">
        <f t="shared" si="41"/>
        <v>0</v>
      </c>
      <c r="C255" s="106">
        <f t="shared" si="42"/>
        <v>0</v>
      </c>
      <c r="D255" s="106">
        <f t="shared" si="43"/>
        <v>-1</v>
      </c>
      <c r="G255" s="109">
        <f ca="1">OFFSET(B255,PrnDB!$J255,0)</f>
        <v>0</v>
      </c>
      <c r="H255" s="110">
        <f ca="1">OFFSET(C255,PrnDB!$J255,0)</f>
        <v>0</v>
      </c>
      <c r="I255" s="110">
        <f ca="1">OFFSET(D255,PrnDB!$J255,0)</f>
        <v>0</v>
      </c>
      <c r="J255" s="110">
        <f t="shared" si="37"/>
        <v>269</v>
      </c>
      <c r="K255" s="111">
        <f ca="1">IF(PrnDB!$G255=0,0,IFERROR(INDEX($R$3:$R$23,MATCH(G255,$Q$3:$Q$23,0),1),3))</f>
        <v>0</v>
      </c>
      <c r="L255" s="111">
        <f t="shared" ca="1" si="34"/>
        <v>0</v>
      </c>
      <c r="M255" s="111">
        <f t="shared" ca="1" si="35"/>
        <v>0</v>
      </c>
      <c r="N255" s="111" t="b">
        <f t="shared" ca="1" si="36"/>
        <v>0</v>
      </c>
      <c r="O255" s="111" t="str">
        <f ca="1">IF(PrnDB!$K255=0,"",IF(PrnDB!$K255&gt;1,"    ","")&amp;IF(PrnDB!$K255=3,"    ","")&amp;PrnDB!$G255)</f>
        <v/>
      </c>
    </row>
    <row r="256" spans="1:15" x14ac:dyDescent="0.25">
      <c r="B256" s="105">
        <f t="shared" si="41"/>
        <v>0</v>
      </c>
      <c r="C256" s="106">
        <f t="shared" si="42"/>
        <v>0</v>
      </c>
      <c r="D256" s="106">
        <f t="shared" si="43"/>
        <v>-1</v>
      </c>
      <c r="G256" s="109">
        <f ca="1">OFFSET(B256,PrnDB!$J256,0)</f>
        <v>0</v>
      </c>
      <c r="H256" s="110">
        <f ca="1">OFFSET(C256,PrnDB!$J256,0)</f>
        <v>0</v>
      </c>
      <c r="I256" s="110">
        <f ca="1">OFFSET(D256,PrnDB!$J256,0)</f>
        <v>0</v>
      </c>
      <c r="J256" s="110">
        <f t="shared" si="37"/>
        <v>269</v>
      </c>
      <c r="K256" s="111">
        <f ca="1">IF(PrnDB!$G256=0,0,IFERROR(INDEX($R$3:$R$23,MATCH(G256,$Q$3:$Q$23,0),1),3))</f>
        <v>0</v>
      </c>
      <c r="L256" s="111">
        <f t="shared" ca="1" si="34"/>
        <v>0</v>
      </c>
      <c r="M256" s="111">
        <f t="shared" ca="1" si="35"/>
        <v>0</v>
      </c>
      <c r="N256" s="111" t="b">
        <f t="shared" ca="1" si="36"/>
        <v>0</v>
      </c>
      <c r="O256" s="111" t="str">
        <f ca="1">IF(PrnDB!$K256=0,"",IF(PrnDB!$K256&gt;1,"    ","")&amp;IF(PrnDB!$K256=3,"    ","")&amp;PrnDB!$G256)</f>
        <v/>
      </c>
    </row>
    <row r="257" spans="1:15" x14ac:dyDescent="0.25">
      <c r="A257" s="16"/>
      <c r="B257" s="105">
        <f t="shared" si="41"/>
        <v>0</v>
      </c>
      <c r="C257" s="106">
        <f t="shared" si="42"/>
        <v>0</v>
      </c>
      <c r="D257" s="106">
        <f t="shared" si="43"/>
        <v>-1</v>
      </c>
      <c r="G257" s="109">
        <f ca="1">OFFSET(B257,PrnDB!$J257,0)</f>
        <v>0</v>
      </c>
      <c r="H257" s="110">
        <f ca="1">OFFSET(C257,PrnDB!$J257,0)</f>
        <v>0</v>
      </c>
      <c r="I257" s="110">
        <f ca="1">OFFSET(D257,PrnDB!$J257,0)</f>
        <v>0</v>
      </c>
      <c r="J257" s="110">
        <f t="shared" si="37"/>
        <v>269</v>
      </c>
      <c r="K257" s="111">
        <f ca="1">IF(PrnDB!$G257=0,0,IFERROR(INDEX($R$3:$R$23,MATCH(G257,$Q$3:$Q$23,0),1),3))</f>
        <v>0</v>
      </c>
      <c r="L257" s="111">
        <f t="shared" ca="1" si="34"/>
        <v>0</v>
      </c>
      <c r="M257" s="111">
        <f t="shared" ca="1" si="35"/>
        <v>0</v>
      </c>
      <c r="N257" s="111" t="b">
        <f t="shared" ca="1" si="36"/>
        <v>0</v>
      </c>
      <c r="O257" s="111" t="str">
        <f ca="1">IF(PrnDB!$K257=0,"",IF(PrnDB!$K257&gt;1,"    ","")&amp;IF(PrnDB!$K257=3,"    ","")&amp;PrnDB!$G257)</f>
        <v/>
      </c>
    </row>
    <row r="258" spans="1:15" x14ac:dyDescent="0.25">
      <c r="B258" s="105">
        <f t="shared" si="41"/>
        <v>0</v>
      </c>
      <c r="C258" s="106">
        <f t="shared" si="42"/>
        <v>0</v>
      </c>
      <c r="D258" s="106">
        <f t="shared" si="43"/>
        <v>-1</v>
      </c>
      <c r="G258" s="109">
        <f ca="1">OFFSET(B258,PrnDB!$J258,0)</f>
        <v>0</v>
      </c>
      <c r="H258" s="110">
        <f ca="1">OFFSET(C258,PrnDB!$J258,0)</f>
        <v>0</v>
      </c>
      <c r="I258" s="110">
        <f ca="1">OFFSET(D258,PrnDB!$J258,0)</f>
        <v>0</v>
      </c>
      <c r="J258" s="110">
        <f t="shared" si="37"/>
        <v>269</v>
      </c>
      <c r="K258" s="111">
        <f ca="1">IF(PrnDB!$G258=0,0,IFERROR(INDEX($R$3:$R$23,MATCH(G258,$Q$3:$Q$23,0),1),3))</f>
        <v>0</v>
      </c>
      <c r="L258" s="111">
        <f t="shared" ca="1" si="34"/>
        <v>0</v>
      </c>
      <c r="M258" s="111">
        <f t="shared" ca="1" si="35"/>
        <v>0</v>
      </c>
      <c r="N258" s="111" t="b">
        <f t="shared" ca="1" si="36"/>
        <v>0</v>
      </c>
      <c r="O258" s="111" t="str">
        <f ca="1">IF(PrnDB!$K258=0,"",IF(PrnDB!$K258&gt;1,"    ","")&amp;IF(PrnDB!$K258=3,"    ","")&amp;PrnDB!$G258)</f>
        <v/>
      </c>
    </row>
    <row r="259" spans="1:15" x14ac:dyDescent="0.25">
      <c r="A259" s="16"/>
      <c r="B259" s="105">
        <f t="shared" si="41"/>
        <v>0</v>
      </c>
      <c r="C259" s="106">
        <f t="shared" si="42"/>
        <v>0</v>
      </c>
      <c r="D259" s="106">
        <f t="shared" si="43"/>
        <v>-1</v>
      </c>
      <c r="G259" s="109">
        <f ca="1">OFFSET(B259,PrnDB!$J259,0)</f>
        <v>0</v>
      </c>
      <c r="H259" s="110">
        <f ca="1">OFFSET(C259,PrnDB!$J259,0)</f>
        <v>0</v>
      </c>
      <c r="I259" s="110">
        <f ca="1">OFFSET(D259,PrnDB!$J259,0)</f>
        <v>0</v>
      </c>
      <c r="J259" s="110">
        <f t="shared" si="37"/>
        <v>269</v>
      </c>
      <c r="K259" s="111">
        <f ca="1">IF(PrnDB!$G259=0,0,IFERROR(INDEX($R$3:$R$23,MATCH(G259,$Q$3:$Q$23,0),1),3))</f>
        <v>0</v>
      </c>
      <c r="L259" s="111">
        <f t="shared" ref="L259:L322" ca="1" si="44">IFERROR(INDEX($S$3:$S$23,MATCH(G259,$Q$3:$Q$23,0),1),0)</f>
        <v>0</v>
      </c>
      <c r="M259" s="111">
        <f t="shared" ref="M259:M322" ca="1" si="45">IFERROR(INDEX($T$3:$T$23,MATCH(G259,$Q$3:$Q$23,0),1),0)</f>
        <v>0</v>
      </c>
      <c r="N259" s="111" t="b">
        <f t="shared" ref="N259:N322" ca="1" si="46">ROW(N257)&lt;=$Q$28</f>
        <v>0</v>
      </c>
      <c r="O259" s="111" t="str">
        <f ca="1">IF(PrnDB!$K259=0,"",IF(PrnDB!$K259&gt;1,"    ","")&amp;IF(PrnDB!$K259=3,"    ","")&amp;PrnDB!$G259)</f>
        <v/>
      </c>
    </row>
    <row r="260" spans="1:15" x14ac:dyDescent="0.25">
      <c r="B260" s="105">
        <f t="shared" si="41"/>
        <v>0</v>
      </c>
      <c r="C260" s="106">
        <f t="shared" si="42"/>
        <v>0</v>
      </c>
      <c r="D260" s="106">
        <f t="shared" si="43"/>
        <v>-1</v>
      </c>
      <c r="G260" s="109">
        <f ca="1">OFFSET(B260,PrnDB!$J260,0)</f>
        <v>0</v>
      </c>
      <c r="H260" s="110">
        <f ca="1">OFFSET(C260,PrnDB!$J260,0)</f>
        <v>0</v>
      </c>
      <c r="I260" s="110">
        <f ca="1">OFFSET(D260,PrnDB!$J260,0)</f>
        <v>0</v>
      </c>
      <c r="J260" s="110">
        <f t="shared" ref="J260:J323" si="47">IF(ROW(J258)&lt;=$Q$26,0,IF(ROW(J258)&lt;=($Q$26+$Q$27),150-$Q$26,300-$Q$26-$Q$27))</f>
        <v>269</v>
      </c>
      <c r="K260" s="111">
        <f ca="1">IF(PrnDB!$G260=0,0,IFERROR(INDEX($R$3:$R$23,MATCH(G260,$Q$3:$Q$23,0),1),3))</f>
        <v>0</v>
      </c>
      <c r="L260" s="111">
        <f t="shared" ca="1" si="44"/>
        <v>0</v>
      </c>
      <c r="M260" s="111">
        <f t="shared" ca="1" si="45"/>
        <v>0</v>
      </c>
      <c r="N260" s="111" t="b">
        <f t="shared" ca="1" si="46"/>
        <v>0</v>
      </c>
      <c r="O260" s="111" t="str">
        <f ca="1">IF(PrnDB!$K260=0,"",IF(PrnDB!$K260&gt;1,"    ","")&amp;IF(PrnDB!$K260=3,"    ","")&amp;PrnDB!$G260)</f>
        <v/>
      </c>
    </row>
    <row r="261" spans="1:15" x14ac:dyDescent="0.25">
      <c r="A261" s="16"/>
      <c r="B261" s="105">
        <f t="shared" si="41"/>
        <v>0</v>
      </c>
      <c r="C261" s="106">
        <f t="shared" si="42"/>
        <v>0</v>
      </c>
      <c r="D261" s="106">
        <f t="shared" si="43"/>
        <v>-1</v>
      </c>
      <c r="G261" s="109">
        <f ca="1">OFFSET(B261,PrnDB!$J261,0)</f>
        <v>0</v>
      </c>
      <c r="H261" s="110">
        <f ca="1">OFFSET(C261,PrnDB!$J261,0)</f>
        <v>0</v>
      </c>
      <c r="I261" s="110">
        <f ca="1">OFFSET(D261,PrnDB!$J261,0)</f>
        <v>0</v>
      </c>
      <c r="J261" s="110">
        <f t="shared" si="47"/>
        <v>269</v>
      </c>
      <c r="K261" s="111">
        <f ca="1">IF(PrnDB!$G261=0,0,IFERROR(INDEX($R$3:$R$23,MATCH(G261,$Q$3:$Q$23,0),1),3))</f>
        <v>0</v>
      </c>
      <c r="L261" s="111">
        <f t="shared" ca="1" si="44"/>
        <v>0</v>
      </c>
      <c r="M261" s="111">
        <f t="shared" ca="1" si="45"/>
        <v>0</v>
      </c>
      <c r="N261" s="111" t="b">
        <f t="shared" ca="1" si="46"/>
        <v>0</v>
      </c>
      <c r="O261" s="111" t="str">
        <f ca="1">IF(PrnDB!$K261=0,"",IF(PrnDB!$K261&gt;1,"    ","")&amp;IF(PrnDB!$K261=3,"    ","")&amp;PrnDB!$G261)</f>
        <v/>
      </c>
    </row>
    <row r="262" spans="1:15" x14ac:dyDescent="0.25">
      <c r="B262" s="105">
        <f t="shared" si="41"/>
        <v>0</v>
      </c>
      <c r="C262" s="106">
        <f t="shared" si="42"/>
        <v>0</v>
      </c>
      <c r="D262" s="106">
        <f t="shared" si="43"/>
        <v>-1</v>
      </c>
      <c r="G262" s="109">
        <f ca="1">OFFSET(B262,PrnDB!$J262,0)</f>
        <v>0</v>
      </c>
      <c r="H262" s="110">
        <f ca="1">OFFSET(C262,PrnDB!$J262,0)</f>
        <v>0</v>
      </c>
      <c r="I262" s="110">
        <f ca="1">OFFSET(D262,PrnDB!$J262,0)</f>
        <v>0</v>
      </c>
      <c r="J262" s="110">
        <f t="shared" si="47"/>
        <v>269</v>
      </c>
      <c r="K262" s="111">
        <f ca="1">IF(PrnDB!$G262=0,0,IFERROR(INDEX($R$3:$R$23,MATCH(G262,$Q$3:$Q$23,0),1),3))</f>
        <v>0</v>
      </c>
      <c r="L262" s="111">
        <f t="shared" ca="1" si="44"/>
        <v>0</v>
      </c>
      <c r="M262" s="111">
        <f t="shared" ca="1" si="45"/>
        <v>0</v>
      </c>
      <c r="N262" s="111" t="b">
        <f t="shared" ca="1" si="46"/>
        <v>0</v>
      </c>
      <c r="O262" s="111" t="str">
        <f ca="1">IF(PrnDB!$K262=0,"",IF(PrnDB!$K262&gt;1,"    ","")&amp;IF(PrnDB!$K262=3,"    ","")&amp;PrnDB!$G262)</f>
        <v/>
      </c>
    </row>
    <row r="263" spans="1:15" x14ac:dyDescent="0.25">
      <c r="A263" s="16"/>
      <c r="B263" s="105">
        <f t="shared" si="41"/>
        <v>0</v>
      </c>
      <c r="C263" s="106">
        <f t="shared" si="42"/>
        <v>0</v>
      </c>
      <c r="D263" s="106">
        <f t="shared" si="43"/>
        <v>-1</v>
      </c>
      <c r="G263" s="109">
        <f ca="1">OFFSET(B263,PrnDB!$J263,0)</f>
        <v>0</v>
      </c>
      <c r="H263" s="110">
        <f ca="1">OFFSET(C263,PrnDB!$J263,0)</f>
        <v>0</v>
      </c>
      <c r="I263" s="110">
        <f ca="1">OFFSET(D263,PrnDB!$J263,0)</f>
        <v>0</v>
      </c>
      <c r="J263" s="110">
        <f t="shared" si="47"/>
        <v>269</v>
      </c>
      <c r="K263" s="111">
        <f ca="1">IF(PrnDB!$G263=0,0,IFERROR(INDEX($R$3:$R$23,MATCH(G263,$Q$3:$Q$23,0),1),3))</f>
        <v>0</v>
      </c>
      <c r="L263" s="111">
        <f t="shared" ca="1" si="44"/>
        <v>0</v>
      </c>
      <c r="M263" s="111">
        <f t="shared" ca="1" si="45"/>
        <v>0</v>
      </c>
      <c r="N263" s="111" t="b">
        <f t="shared" ca="1" si="46"/>
        <v>0</v>
      </c>
      <c r="O263" s="111" t="str">
        <f ca="1">IF(PrnDB!$K263=0,"",IF(PrnDB!$K263&gt;1,"    ","")&amp;IF(PrnDB!$K263=3,"    ","")&amp;PrnDB!$G263)</f>
        <v/>
      </c>
    </row>
    <row r="264" spans="1:15" x14ac:dyDescent="0.25">
      <c r="B264" s="105">
        <f t="shared" si="41"/>
        <v>0</v>
      </c>
      <c r="C264" s="106">
        <f t="shared" si="42"/>
        <v>0</v>
      </c>
      <c r="D264" s="106">
        <f t="shared" si="43"/>
        <v>-1</v>
      </c>
      <c r="G264" s="109">
        <f ca="1">OFFSET(B264,PrnDB!$J264,0)</f>
        <v>0</v>
      </c>
      <c r="H264" s="110">
        <f ca="1">OFFSET(C264,PrnDB!$J264,0)</f>
        <v>0</v>
      </c>
      <c r="I264" s="110">
        <f ca="1">OFFSET(D264,PrnDB!$J264,0)</f>
        <v>0</v>
      </c>
      <c r="J264" s="110">
        <f t="shared" si="47"/>
        <v>269</v>
      </c>
      <c r="K264" s="111">
        <f ca="1">IF(PrnDB!$G264=0,0,IFERROR(INDEX($R$3:$R$23,MATCH(G264,$Q$3:$Q$23,0),1),3))</f>
        <v>0</v>
      </c>
      <c r="L264" s="111">
        <f t="shared" ca="1" si="44"/>
        <v>0</v>
      </c>
      <c r="M264" s="111">
        <f t="shared" ca="1" si="45"/>
        <v>0</v>
      </c>
      <c r="N264" s="111" t="b">
        <f t="shared" ca="1" si="46"/>
        <v>0</v>
      </c>
      <c r="O264" s="111" t="str">
        <f ca="1">IF(PrnDB!$K264=0,"",IF(PrnDB!$K264&gt;1,"    ","")&amp;IF(PrnDB!$K264=3,"    ","")&amp;PrnDB!$G264)</f>
        <v/>
      </c>
    </row>
    <row r="265" spans="1:15" x14ac:dyDescent="0.25">
      <c r="A265" s="16"/>
      <c r="B265" s="105">
        <f t="shared" si="41"/>
        <v>0</v>
      </c>
      <c r="C265" s="106">
        <f t="shared" si="42"/>
        <v>0</v>
      </c>
      <c r="D265" s="106">
        <f t="shared" si="43"/>
        <v>-1</v>
      </c>
      <c r="G265" s="109">
        <f ca="1">OFFSET(B265,PrnDB!$J265,0)</f>
        <v>0</v>
      </c>
      <c r="H265" s="110">
        <f ca="1">OFFSET(C265,PrnDB!$J265,0)</f>
        <v>0</v>
      </c>
      <c r="I265" s="110">
        <f ca="1">OFFSET(D265,PrnDB!$J265,0)</f>
        <v>0</v>
      </c>
      <c r="J265" s="110">
        <f t="shared" si="47"/>
        <v>269</v>
      </c>
      <c r="K265" s="111">
        <f ca="1">IF(PrnDB!$G265=0,0,IFERROR(INDEX($R$3:$R$23,MATCH(G265,$Q$3:$Q$23,0),1),3))</f>
        <v>0</v>
      </c>
      <c r="L265" s="111">
        <f t="shared" ca="1" si="44"/>
        <v>0</v>
      </c>
      <c r="M265" s="111">
        <f t="shared" ca="1" si="45"/>
        <v>0</v>
      </c>
      <c r="N265" s="111" t="b">
        <f t="shared" ca="1" si="46"/>
        <v>0</v>
      </c>
      <c r="O265" s="111" t="str">
        <f ca="1">IF(PrnDB!$K265=0,"",IF(PrnDB!$K265&gt;1,"    ","")&amp;IF(PrnDB!$K265=3,"    ","")&amp;PrnDB!$G265)</f>
        <v/>
      </c>
    </row>
    <row r="266" spans="1:15" x14ac:dyDescent="0.25">
      <c r="B266" s="105">
        <f t="shared" si="41"/>
        <v>0</v>
      </c>
      <c r="C266" s="106">
        <f t="shared" si="42"/>
        <v>0</v>
      </c>
      <c r="D266" s="106">
        <f t="shared" si="43"/>
        <v>-1</v>
      </c>
      <c r="G266" s="109">
        <f ca="1">OFFSET(B266,PrnDB!$J266,0)</f>
        <v>0</v>
      </c>
      <c r="H266" s="110">
        <f ca="1">OFFSET(C266,PrnDB!$J266,0)</f>
        <v>0</v>
      </c>
      <c r="I266" s="110">
        <f ca="1">OFFSET(D266,PrnDB!$J266,0)</f>
        <v>0</v>
      </c>
      <c r="J266" s="110">
        <f t="shared" si="47"/>
        <v>269</v>
      </c>
      <c r="K266" s="111">
        <f ca="1">IF(PrnDB!$G266=0,0,IFERROR(INDEX($R$3:$R$23,MATCH(G266,$Q$3:$Q$23,0),1),3))</f>
        <v>0</v>
      </c>
      <c r="L266" s="111">
        <f t="shared" ca="1" si="44"/>
        <v>0</v>
      </c>
      <c r="M266" s="111">
        <f t="shared" ca="1" si="45"/>
        <v>0</v>
      </c>
      <c r="N266" s="111" t="b">
        <f t="shared" ca="1" si="46"/>
        <v>0</v>
      </c>
      <c r="O266" s="111" t="str">
        <f ca="1">IF(PrnDB!$K266=0,"",IF(PrnDB!$K266&gt;1,"    ","")&amp;IF(PrnDB!$K266=3,"    ","")&amp;PrnDB!$G266)</f>
        <v/>
      </c>
    </row>
    <row r="267" spans="1:15" x14ac:dyDescent="0.25">
      <c r="A267" s="16"/>
      <c r="B267" s="105">
        <f t="shared" si="41"/>
        <v>0</v>
      </c>
      <c r="C267" s="106">
        <f t="shared" si="42"/>
        <v>0</v>
      </c>
      <c r="D267" s="106">
        <f t="shared" si="43"/>
        <v>-1</v>
      </c>
      <c r="G267" s="109">
        <f ca="1">OFFSET(B267,PrnDB!$J267,0)</f>
        <v>0</v>
      </c>
      <c r="H267" s="110">
        <f ca="1">OFFSET(C267,PrnDB!$J267,0)</f>
        <v>0</v>
      </c>
      <c r="I267" s="110">
        <f ca="1">OFFSET(D267,PrnDB!$J267,0)</f>
        <v>0</v>
      </c>
      <c r="J267" s="110">
        <f t="shared" si="47"/>
        <v>269</v>
      </c>
      <c r="K267" s="111">
        <f ca="1">IF(PrnDB!$G267=0,0,IFERROR(INDEX($R$3:$R$23,MATCH(G267,$Q$3:$Q$23,0),1),3))</f>
        <v>0</v>
      </c>
      <c r="L267" s="111">
        <f t="shared" ca="1" si="44"/>
        <v>0</v>
      </c>
      <c r="M267" s="111">
        <f t="shared" ca="1" si="45"/>
        <v>0</v>
      </c>
      <c r="N267" s="111" t="b">
        <f t="shared" ca="1" si="46"/>
        <v>0</v>
      </c>
      <c r="O267" s="111" t="str">
        <f ca="1">IF(PrnDB!$K267=0,"",IF(PrnDB!$K267&gt;1,"    ","")&amp;IF(PrnDB!$K267=3,"    ","")&amp;PrnDB!$G267)</f>
        <v/>
      </c>
    </row>
    <row r="268" spans="1:15" x14ac:dyDescent="0.25">
      <c r="B268" s="105">
        <f t="shared" si="41"/>
        <v>0</v>
      </c>
      <c r="C268" s="106">
        <f t="shared" si="42"/>
        <v>0</v>
      </c>
      <c r="D268" s="106">
        <f t="shared" si="43"/>
        <v>-1</v>
      </c>
      <c r="G268" s="109">
        <f ca="1">OFFSET(B268,PrnDB!$J268,0)</f>
        <v>0</v>
      </c>
      <c r="H268" s="110">
        <f ca="1">OFFSET(C268,PrnDB!$J268,0)</f>
        <v>0</v>
      </c>
      <c r="I268" s="110">
        <f ca="1">OFFSET(D268,PrnDB!$J268,0)</f>
        <v>0</v>
      </c>
      <c r="J268" s="110">
        <f t="shared" si="47"/>
        <v>269</v>
      </c>
      <c r="K268" s="111">
        <f ca="1">IF(PrnDB!$G268=0,0,IFERROR(INDEX($R$3:$R$23,MATCH(G268,$Q$3:$Q$23,0),1),3))</f>
        <v>0</v>
      </c>
      <c r="L268" s="111">
        <f t="shared" ca="1" si="44"/>
        <v>0</v>
      </c>
      <c r="M268" s="111">
        <f t="shared" ca="1" si="45"/>
        <v>0</v>
      </c>
      <c r="N268" s="111" t="b">
        <f t="shared" ca="1" si="46"/>
        <v>0</v>
      </c>
      <c r="O268" s="111" t="str">
        <f ca="1">IF(PrnDB!$K268=0,"",IF(PrnDB!$K268&gt;1,"    ","")&amp;IF(PrnDB!$K268=3,"    ","")&amp;PrnDB!$G268)</f>
        <v/>
      </c>
    </row>
    <row r="269" spans="1:15" x14ac:dyDescent="0.25">
      <c r="A269" s="16"/>
      <c r="B269" s="105">
        <f t="shared" si="41"/>
        <v>0</v>
      </c>
      <c r="C269" s="106">
        <f t="shared" si="42"/>
        <v>0</v>
      </c>
      <c r="D269" s="106">
        <f t="shared" si="43"/>
        <v>-1</v>
      </c>
      <c r="G269" s="109">
        <f ca="1">OFFSET(B269,PrnDB!$J269,0)</f>
        <v>0</v>
      </c>
      <c r="H269" s="110">
        <f ca="1">OFFSET(C269,PrnDB!$J269,0)</f>
        <v>0</v>
      </c>
      <c r="I269" s="110">
        <f ca="1">OFFSET(D269,PrnDB!$J269,0)</f>
        <v>0</v>
      </c>
      <c r="J269" s="110">
        <f t="shared" si="47"/>
        <v>269</v>
      </c>
      <c r="K269" s="111">
        <f ca="1">IF(PrnDB!$G269=0,0,IFERROR(INDEX($R$3:$R$23,MATCH(G269,$Q$3:$Q$23,0),1),3))</f>
        <v>0</v>
      </c>
      <c r="L269" s="111">
        <f t="shared" ca="1" si="44"/>
        <v>0</v>
      </c>
      <c r="M269" s="111">
        <f t="shared" ca="1" si="45"/>
        <v>0</v>
      </c>
      <c r="N269" s="111" t="b">
        <f t="shared" ca="1" si="46"/>
        <v>0</v>
      </c>
      <c r="O269" s="111" t="str">
        <f ca="1">IF(PrnDB!$K269=0,"",IF(PrnDB!$K269&gt;1,"    ","")&amp;IF(PrnDB!$K269=3,"    ","")&amp;PrnDB!$G269)</f>
        <v/>
      </c>
    </row>
    <row r="270" spans="1:15" x14ac:dyDescent="0.25">
      <c r="B270" s="105">
        <f t="shared" si="41"/>
        <v>0</v>
      </c>
      <c r="C270" s="106">
        <f t="shared" si="42"/>
        <v>0</v>
      </c>
      <c r="D270" s="106">
        <f t="shared" si="43"/>
        <v>-1</v>
      </c>
      <c r="G270" s="109">
        <f ca="1">OFFSET(B270,PrnDB!$J270,0)</f>
        <v>0</v>
      </c>
      <c r="H270" s="110">
        <f ca="1">OFFSET(C270,PrnDB!$J270,0)</f>
        <v>0</v>
      </c>
      <c r="I270" s="110">
        <f ca="1">OFFSET(D270,PrnDB!$J270,0)</f>
        <v>0</v>
      </c>
      <c r="J270" s="110">
        <f t="shared" si="47"/>
        <v>269</v>
      </c>
      <c r="K270" s="111">
        <f ca="1">IF(PrnDB!$G270=0,0,IFERROR(INDEX($R$3:$R$23,MATCH(G270,$Q$3:$Q$23,0),1),3))</f>
        <v>0</v>
      </c>
      <c r="L270" s="111">
        <f t="shared" ca="1" si="44"/>
        <v>0</v>
      </c>
      <c r="M270" s="111">
        <f t="shared" ca="1" si="45"/>
        <v>0</v>
      </c>
      <c r="N270" s="111" t="b">
        <f t="shared" ca="1" si="46"/>
        <v>0</v>
      </c>
      <c r="O270" s="111" t="str">
        <f ca="1">IF(PrnDB!$K270=0,"",IF(PrnDB!$K270&gt;1,"    ","")&amp;IF(PrnDB!$K270=3,"    ","")&amp;PrnDB!$G270)</f>
        <v/>
      </c>
    </row>
    <row r="271" spans="1:15" x14ac:dyDescent="0.25">
      <c r="A271" s="16"/>
      <c r="B271" s="105">
        <f t="shared" si="41"/>
        <v>0</v>
      </c>
      <c r="C271" s="106">
        <f t="shared" si="42"/>
        <v>0</v>
      </c>
      <c r="D271" s="106">
        <f t="shared" si="43"/>
        <v>-1</v>
      </c>
      <c r="G271" s="109">
        <f ca="1">OFFSET(B271,PrnDB!$J271,0)</f>
        <v>0</v>
      </c>
      <c r="H271" s="110">
        <f ca="1">OFFSET(C271,PrnDB!$J271,0)</f>
        <v>0</v>
      </c>
      <c r="I271" s="110">
        <f ca="1">OFFSET(D271,PrnDB!$J271,0)</f>
        <v>0</v>
      </c>
      <c r="J271" s="110">
        <f t="shared" si="47"/>
        <v>269</v>
      </c>
      <c r="K271" s="111">
        <f ca="1">IF(PrnDB!$G271=0,0,IFERROR(INDEX($R$3:$R$23,MATCH(G271,$Q$3:$Q$23,0),1),3))</f>
        <v>0</v>
      </c>
      <c r="L271" s="111">
        <f t="shared" ca="1" si="44"/>
        <v>0</v>
      </c>
      <c r="M271" s="111">
        <f t="shared" ca="1" si="45"/>
        <v>0</v>
      </c>
      <c r="N271" s="111" t="b">
        <f t="shared" ca="1" si="46"/>
        <v>0</v>
      </c>
      <c r="O271" s="111" t="str">
        <f ca="1">IF(PrnDB!$K271=0,"",IF(PrnDB!$K271&gt;1,"    ","")&amp;IF(PrnDB!$K271=3,"    ","")&amp;PrnDB!$G271)</f>
        <v/>
      </c>
    </row>
    <row r="272" spans="1:15" x14ac:dyDescent="0.25">
      <c r="B272" s="105">
        <f t="shared" si="41"/>
        <v>0</v>
      </c>
      <c r="C272" s="106">
        <f t="shared" si="42"/>
        <v>0</v>
      </c>
      <c r="D272" s="106">
        <f t="shared" si="43"/>
        <v>-1</v>
      </c>
      <c r="G272" s="109">
        <f ca="1">OFFSET(B272,PrnDB!$J272,0)</f>
        <v>0</v>
      </c>
      <c r="H272" s="110">
        <f ca="1">OFFSET(C272,PrnDB!$J272,0)</f>
        <v>0</v>
      </c>
      <c r="I272" s="110">
        <f ca="1">OFFSET(D272,PrnDB!$J272,0)</f>
        <v>0</v>
      </c>
      <c r="J272" s="110">
        <f t="shared" si="47"/>
        <v>269</v>
      </c>
      <c r="K272" s="111">
        <f ca="1">IF(PrnDB!$G272=0,0,IFERROR(INDEX($R$3:$R$23,MATCH(G272,$Q$3:$Q$23,0),1),3))</f>
        <v>0</v>
      </c>
      <c r="L272" s="111">
        <f t="shared" ca="1" si="44"/>
        <v>0</v>
      </c>
      <c r="M272" s="111">
        <f t="shared" ca="1" si="45"/>
        <v>0</v>
      </c>
      <c r="N272" s="111" t="b">
        <f t="shared" ca="1" si="46"/>
        <v>0</v>
      </c>
      <c r="O272" s="111" t="str">
        <f ca="1">IF(PrnDB!$K272=0,"",IF(PrnDB!$K272&gt;1,"    ","")&amp;IF(PrnDB!$K272=3,"    ","")&amp;PrnDB!$G272)</f>
        <v/>
      </c>
    </row>
    <row r="273" spans="1:15" x14ac:dyDescent="0.25">
      <c r="A273" s="16"/>
      <c r="B273" s="105">
        <f t="shared" si="41"/>
        <v>0</v>
      </c>
      <c r="C273" s="106">
        <f t="shared" si="42"/>
        <v>0</v>
      </c>
      <c r="D273" s="106">
        <f t="shared" si="43"/>
        <v>-1</v>
      </c>
      <c r="G273" s="109">
        <f ca="1">OFFSET(B273,PrnDB!$J273,0)</f>
        <v>0</v>
      </c>
      <c r="H273" s="110">
        <f ca="1">OFFSET(C273,PrnDB!$J273,0)</f>
        <v>0</v>
      </c>
      <c r="I273" s="110">
        <f ca="1">OFFSET(D273,PrnDB!$J273,0)</f>
        <v>0</v>
      </c>
      <c r="J273" s="110">
        <f t="shared" si="47"/>
        <v>269</v>
      </c>
      <c r="K273" s="111">
        <f ca="1">IF(PrnDB!$G273=0,0,IFERROR(INDEX($R$3:$R$23,MATCH(G273,$Q$3:$Q$23,0),1),3))</f>
        <v>0</v>
      </c>
      <c r="L273" s="111">
        <f t="shared" ca="1" si="44"/>
        <v>0</v>
      </c>
      <c r="M273" s="111">
        <f t="shared" ca="1" si="45"/>
        <v>0</v>
      </c>
      <c r="N273" s="111" t="b">
        <f t="shared" ca="1" si="46"/>
        <v>0</v>
      </c>
      <c r="O273" s="111" t="str">
        <f ca="1">IF(PrnDB!$K273=0,"",IF(PrnDB!$K273&gt;1,"    ","")&amp;IF(PrnDB!$K273=3,"    ","")&amp;PrnDB!$G273)</f>
        <v/>
      </c>
    </row>
    <row r="274" spans="1:15" x14ac:dyDescent="0.25">
      <c r="B274" s="105">
        <f t="shared" si="41"/>
        <v>0</v>
      </c>
      <c r="C274" s="106">
        <f t="shared" si="42"/>
        <v>0</v>
      </c>
      <c r="D274" s="106">
        <f t="shared" si="43"/>
        <v>-1</v>
      </c>
      <c r="G274" s="109">
        <f ca="1">OFFSET(B274,PrnDB!$J274,0)</f>
        <v>0</v>
      </c>
      <c r="H274" s="110">
        <f ca="1">OFFSET(C274,PrnDB!$J274,0)</f>
        <v>0</v>
      </c>
      <c r="I274" s="110">
        <f ca="1">OFFSET(D274,PrnDB!$J274,0)</f>
        <v>0</v>
      </c>
      <c r="J274" s="110">
        <f t="shared" si="47"/>
        <v>269</v>
      </c>
      <c r="K274" s="111">
        <f ca="1">IF(PrnDB!$G274=0,0,IFERROR(INDEX($R$3:$R$23,MATCH(G274,$Q$3:$Q$23,0),1),3))</f>
        <v>0</v>
      </c>
      <c r="L274" s="111">
        <f t="shared" ca="1" si="44"/>
        <v>0</v>
      </c>
      <c r="M274" s="111">
        <f t="shared" ca="1" si="45"/>
        <v>0</v>
      </c>
      <c r="N274" s="111" t="b">
        <f t="shared" ca="1" si="46"/>
        <v>0</v>
      </c>
      <c r="O274" s="111" t="str">
        <f ca="1">IF(PrnDB!$K274=0,"",IF(PrnDB!$K274&gt;1,"    ","")&amp;IF(PrnDB!$K274=3,"    ","")&amp;PrnDB!$G274)</f>
        <v/>
      </c>
    </row>
    <row r="275" spans="1:15" x14ac:dyDescent="0.25">
      <c r="A275" s="16"/>
      <c r="B275" s="105">
        <f t="shared" si="41"/>
        <v>0</v>
      </c>
      <c r="C275" s="106">
        <f t="shared" si="42"/>
        <v>0</v>
      </c>
      <c r="D275" s="106">
        <f t="shared" si="43"/>
        <v>-1</v>
      </c>
      <c r="G275" s="109">
        <f ca="1">OFFSET(B275,PrnDB!$J275,0)</f>
        <v>0</v>
      </c>
      <c r="H275" s="110">
        <f ca="1">OFFSET(C275,PrnDB!$J275,0)</f>
        <v>0</v>
      </c>
      <c r="I275" s="110">
        <f ca="1">OFFSET(D275,PrnDB!$J275,0)</f>
        <v>0</v>
      </c>
      <c r="J275" s="110">
        <f t="shared" si="47"/>
        <v>269</v>
      </c>
      <c r="K275" s="111">
        <f ca="1">IF(PrnDB!$G275=0,0,IFERROR(INDEX($R$3:$R$23,MATCH(G275,$Q$3:$Q$23,0),1),3))</f>
        <v>0</v>
      </c>
      <c r="L275" s="111">
        <f t="shared" ca="1" si="44"/>
        <v>0</v>
      </c>
      <c r="M275" s="111">
        <f t="shared" ca="1" si="45"/>
        <v>0</v>
      </c>
      <c r="N275" s="111" t="b">
        <f t="shared" ca="1" si="46"/>
        <v>0</v>
      </c>
      <c r="O275" s="111" t="str">
        <f ca="1">IF(PrnDB!$K275=0,"",IF(PrnDB!$K275&gt;1,"    ","")&amp;IF(PrnDB!$K275=3,"    ","")&amp;PrnDB!$G275)</f>
        <v/>
      </c>
    </row>
    <row r="276" spans="1:15" x14ac:dyDescent="0.25">
      <c r="B276" s="105">
        <f t="shared" si="41"/>
        <v>0</v>
      </c>
      <c r="C276" s="106">
        <f t="shared" si="42"/>
        <v>0</v>
      </c>
      <c r="D276" s="106">
        <f t="shared" si="43"/>
        <v>-1</v>
      </c>
      <c r="G276" s="109">
        <f ca="1">OFFSET(B276,PrnDB!$J276,0)</f>
        <v>0</v>
      </c>
      <c r="H276" s="110">
        <f ca="1">OFFSET(C276,PrnDB!$J276,0)</f>
        <v>0</v>
      </c>
      <c r="I276" s="110">
        <f ca="1">OFFSET(D276,PrnDB!$J276,0)</f>
        <v>0</v>
      </c>
      <c r="J276" s="110">
        <f t="shared" si="47"/>
        <v>269</v>
      </c>
      <c r="K276" s="111">
        <f ca="1">IF(PrnDB!$G276=0,0,IFERROR(INDEX($R$3:$R$23,MATCH(G276,$Q$3:$Q$23,0),1),3))</f>
        <v>0</v>
      </c>
      <c r="L276" s="111">
        <f t="shared" ca="1" si="44"/>
        <v>0</v>
      </c>
      <c r="M276" s="111">
        <f t="shared" ca="1" si="45"/>
        <v>0</v>
      </c>
      <c r="N276" s="111" t="b">
        <f t="shared" ca="1" si="46"/>
        <v>0</v>
      </c>
      <c r="O276" s="111" t="str">
        <f ca="1">IF(PrnDB!$K276=0,"",IF(PrnDB!$K276&gt;1,"    ","")&amp;IF(PrnDB!$K276=3,"    ","")&amp;PrnDB!$G276)</f>
        <v/>
      </c>
    </row>
    <row r="277" spans="1:15" x14ac:dyDescent="0.25">
      <c r="A277" s="16"/>
      <c r="B277" s="105">
        <f t="shared" si="41"/>
        <v>0</v>
      </c>
      <c r="C277" s="106">
        <f t="shared" si="42"/>
        <v>0</v>
      </c>
      <c r="D277" s="106">
        <f t="shared" si="43"/>
        <v>-1</v>
      </c>
      <c r="G277" s="109">
        <f ca="1">OFFSET(B277,PrnDB!$J277,0)</f>
        <v>0</v>
      </c>
      <c r="H277" s="110">
        <f ca="1">OFFSET(C277,PrnDB!$J277,0)</f>
        <v>0</v>
      </c>
      <c r="I277" s="110">
        <f ca="1">OFFSET(D277,PrnDB!$J277,0)</f>
        <v>0</v>
      </c>
      <c r="J277" s="110">
        <f t="shared" si="47"/>
        <v>269</v>
      </c>
      <c r="K277" s="111">
        <f ca="1">IF(PrnDB!$G277=0,0,IFERROR(INDEX($R$3:$R$23,MATCH(G277,$Q$3:$Q$23,0),1),3))</f>
        <v>0</v>
      </c>
      <c r="L277" s="111">
        <f t="shared" ca="1" si="44"/>
        <v>0</v>
      </c>
      <c r="M277" s="111">
        <f t="shared" ca="1" si="45"/>
        <v>0</v>
      </c>
      <c r="N277" s="111" t="b">
        <f t="shared" ca="1" si="46"/>
        <v>0</v>
      </c>
      <c r="O277" s="111" t="str">
        <f ca="1">IF(PrnDB!$K277=0,"",IF(PrnDB!$K277&gt;1,"    ","")&amp;IF(PrnDB!$K277=3,"    ","")&amp;PrnDB!$G277)</f>
        <v/>
      </c>
    </row>
    <row r="278" spans="1:15" x14ac:dyDescent="0.25">
      <c r="B278" s="105">
        <f t="shared" si="41"/>
        <v>0</v>
      </c>
      <c r="C278" s="106">
        <f t="shared" si="42"/>
        <v>0</v>
      </c>
      <c r="D278" s="106">
        <f t="shared" si="43"/>
        <v>-1</v>
      </c>
      <c r="G278" s="109">
        <f ca="1">OFFSET(B278,PrnDB!$J278,0)</f>
        <v>0</v>
      </c>
      <c r="H278" s="110">
        <f ca="1">OFFSET(C278,PrnDB!$J278,0)</f>
        <v>0</v>
      </c>
      <c r="I278" s="110">
        <f ca="1">OFFSET(D278,PrnDB!$J278,0)</f>
        <v>0</v>
      </c>
      <c r="J278" s="110">
        <f t="shared" si="47"/>
        <v>269</v>
      </c>
      <c r="K278" s="111">
        <f ca="1">IF(PrnDB!$G278=0,0,IFERROR(INDEX($R$3:$R$23,MATCH(G278,$Q$3:$Q$23,0),1),3))</f>
        <v>0</v>
      </c>
      <c r="L278" s="111">
        <f t="shared" ca="1" si="44"/>
        <v>0</v>
      </c>
      <c r="M278" s="111">
        <f t="shared" ca="1" si="45"/>
        <v>0</v>
      </c>
      <c r="N278" s="111" t="b">
        <f t="shared" ca="1" si="46"/>
        <v>0</v>
      </c>
      <c r="O278" s="111" t="str">
        <f ca="1">IF(PrnDB!$K278=0,"",IF(PrnDB!$K278&gt;1,"    ","")&amp;IF(PrnDB!$K278=3,"    ","")&amp;PrnDB!$G278)</f>
        <v/>
      </c>
    </row>
    <row r="279" spans="1:15" x14ac:dyDescent="0.25">
      <c r="A279" s="16"/>
      <c r="B279" s="105">
        <f t="shared" si="41"/>
        <v>0</v>
      </c>
      <c r="C279" s="106">
        <f t="shared" si="42"/>
        <v>0</v>
      </c>
      <c r="D279" s="106">
        <f t="shared" si="43"/>
        <v>-1</v>
      </c>
      <c r="G279" s="109">
        <f ca="1">OFFSET(B279,PrnDB!$J279,0)</f>
        <v>0</v>
      </c>
      <c r="H279" s="110">
        <f ca="1">OFFSET(C279,PrnDB!$J279,0)</f>
        <v>0</v>
      </c>
      <c r="I279" s="110">
        <f ca="1">OFFSET(D279,PrnDB!$J279,0)</f>
        <v>0</v>
      </c>
      <c r="J279" s="110">
        <f t="shared" si="47"/>
        <v>269</v>
      </c>
      <c r="K279" s="111">
        <f ca="1">IF(PrnDB!$G279=0,0,IFERROR(INDEX($R$3:$R$23,MATCH(G279,$Q$3:$Q$23,0),1),3))</f>
        <v>0</v>
      </c>
      <c r="L279" s="111">
        <f t="shared" ca="1" si="44"/>
        <v>0</v>
      </c>
      <c r="M279" s="111">
        <f t="shared" ca="1" si="45"/>
        <v>0</v>
      </c>
      <c r="N279" s="111" t="b">
        <f t="shared" ca="1" si="46"/>
        <v>0</v>
      </c>
      <c r="O279" s="111" t="str">
        <f ca="1">IF(PrnDB!$K279=0,"",IF(PrnDB!$K279&gt;1,"    ","")&amp;IF(PrnDB!$K279=3,"    ","")&amp;PrnDB!$G279)</f>
        <v/>
      </c>
    </row>
    <row r="280" spans="1:15" x14ac:dyDescent="0.25">
      <c r="B280" s="105">
        <f t="shared" si="41"/>
        <v>0</v>
      </c>
      <c r="C280" s="106">
        <f t="shared" si="42"/>
        <v>0</v>
      </c>
      <c r="D280" s="106">
        <f t="shared" si="43"/>
        <v>-1</v>
      </c>
      <c r="G280" s="109">
        <f ca="1">OFFSET(B280,PrnDB!$J280,0)</f>
        <v>0</v>
      </c>
      <c r="H280" s="110">
        <f ca="1">OFFSET(C280,PrnDB!$J280,0)</f>
        <v>0</v>
      </c>
      <c r="I280" s="110">
        <f ca="1">OFFSET(D280,PrnDB!$J280,0)</f>
        <v>0</v>
      </c>
      <c r="J280" s="110">
        <f t="shared" si="47"/>
        <v>269</v>
      </c>
      <c r="K280" s="111">
        <f ca="1">IF(PrnDB!$G280=0,0,IFERROR(INDEX($R$3:$R$23,MATCH(G280,$Q$3:$Q$23,0),1),3))</f>
        <v>0</v>
      </c>
      <c r="L280" s="111">
        <f t="shared" ca="1" si="44"/>
        <v>0</v>
      </c>
      <c r="M280" s="111">
        <f t="shared" ca="1" si="45"/>
        <v>0</v>
      </c>
      <c r="N280" s="111" t="b">
        <f t="shared" ca="1" si="46"/>
        <v>0</v>
      </c>
      <c r="O280" s="111" t="str">
        <f ca="1">IF(PrnDB!$K280=0,"",IF(PrnDB!$K280&gt;1,"    ","")&amp;IF(PrnDB!$K280=3,"    ","")&amp;PrnDB!$G280)</f>
        <v/>
      </c>
    </row>
    <row r="281" spans="1:15" x14ac:dyDescent="0.25">
      <c r="A281" s="16"/>
      <c r="B281" s="105">
        <f t="shared" ref="B281:B302" si="48">IF(AND(ROW()-2-149+ROW(CashFlow1)&gt;=ROW(CashFlow2H)-6,ROW()-2+ROW(CashFlow1)-149&lt;=ROW(CashFlow2)),INDEX(Input,ROW(CashFlow2H)+ROW()-7-150,2),0)</f>
        <v>0</v>
      </c>
      <c r="C281" s="106">
        <f t="shared" ref="C281:C302" si="49">IF(D281=0,0,IF(AND(ROW()-2-149+ROW(CashFlow1)&gt;=ROW(CashFlow2H)-6,ROW()-2+ROW(CashFlow1)-149&lt;=ROW(CashFlow2)),INDEX(Input,ROW(CashFlow2H)+ROW()-7-150,15),0)*D281)</f>
        <v>0</v>
      </c>
      <c r="D281" s="106">
        <f t="shared" ref="D281:D302" si="50">IF(AND(ROW()-2+ROW(CashFlow1)-150&lt;ROW(CashFlow2N)-2),1,-1)*IFERROR(INDEX($U$3:$U$23,MATCH(B281,$Q$3:$Q$23,0),1),1)</f>
        <v>-1</v>
      </c>
      <c r="G281" s="109">
        <f ca="1">OFFSET(B281,PrnDB!$J281,0)</f>
        <v>0</v>
      </c>
      <c r="H281" s="110">
        <f ca="1">OFFSET(C281,PrnDB!$J281,0)</f>
        <v>0</v>
      </c>
      <c r="I281" s="110">
        <f ca="1">OFFSET(D281,PrnDB!$J281,0)</f>
        <v>0</v>
      </c>
      <c r="J281" s="110">
        <f t="shared" si="47"/>
        <v>269</v>
      </c>
      <c r="K281" s="111">
        <f ca="1">IF(PrnDB!$G281=0,0,IFERROR(INDEX($R$3:$R$23,MATCH(G281,$Q$3:$Q$23,0),1),3))</f>
        <v>0</v>
      </c>
      <c r="L281" s="111">
        <f t="shared" ca="1" si="44"/>
        <v>0</v>
      </c>
      <c r="M281" s="111">
        <f t="shared" ca="1" si="45"/>
        <v>0</v>
      </c>
      <c r="N281" s="111" t="b">
        <f t="shared" ca="1" si="46"/>
        <v>0</v>
      </c>
      <c r="O281" s="111" t="str">
        <f ca="1">IF(PrnDB!$K281=0,"",IF(PrnDB!$K281&gt;1,"    ","")&amp;IF(PrnDB!$K281=3,"    ","")&amp;PrnDB!$G281)</f>
        <v/>
      </c>
    </row>
    <row r="282" spans="1:15" x14ac:dyDescent="0.25">
      <c r="B282" s="105">
        <f t="shared" si="48"/>
        <v>0</v>
      </c>
      <c r="C282" s="106">
        <f t="shared" si="49"/>
        <v>0</v>
      </c>
      <c r="D282" s="106">
        <f t="shared" si="50"/>
        <v>-1</v>
      </c>
      <c r="G282" s="109">
        <f ca="1">OFFSET(B282,PrnDB!$J282,0)</f>
        <v>0</v>
      </c>
      <c r="H282" s="110">
        <f ca="1">OFFSET(C282,PrnDB!$J282,0)</f>
        <v>0</v>
      </c>
      <c r="I282" s="110">
        <f ca="1">OFFSET(D282,PrnDB!$J282,0)</f>
        <v>0</v>
      </c>
      <c r="J282" s="110">
        <f t="shared" si="47"/>
        <v>269</v>
      </c>
      <c r="K282" s="111">
        <f ca="1">IF(PrnDB!$G282=0,0,IFERROR(INDEX($R$3:$R$23,MATCH(G282,$Q$3:$Q$23,0),1),3))</f>
        <v>0</v>
      </c>
      <c r="L282" s="111">
        <f t="shared" ca="1" si="44"/>
        <v>0</v>
      </c>
      <c r="M282" s="111">
        <f t="shared" ca="1" si="45"/>
        <v>0</v>
      </c>
      <c r="N282" s="111" t="b">
        <f t="shared" ca="1" si="46"/>
        <v>0</v>
      </c>
      <c r="O282" s="111" t="str">
        <f ca="1">IF(PrnDB!$K282=0,"",IF(PrnDB!$K282&gt;1,"    ","")&amp;IF(PrnDB!$K282=3,"    ","")&amp;PrnDB!$G282)</f>
        <v/>
      </c>
    </row>
    <row r="283" spans="1:15" x14ac:dyDescent="0.25">
      <c r="A283" s="16"/>
      <c r="B283" s="105">
        <f t="shared" si="48"/>
        <v>0</v>
      </c>
      <c r="C283" s="106">
        <f t="shared" si="49"/>
        <v>0</v>
      </c>
      <c r="D283" s="106">
        <f t="shared" si="50"/>
        <v>-1</v>
      </c>
      <c r="G283" s="109">
        <f ca="1">OFFSET(B283,PrnDB!$J283,0)</f>
        <v>0</v>
      </c>
      <c r="H283" s="110">
        <f ca="1">OFFSET(C283,PrnDB!$J283,0)</f>
        <v>0</v>
      </c>
      <c r="I283" s="110">
        <f ca="1">OFFSET(D283,PrnDB!$J283,0)</f>
        <v>0</v>
      </c>
      <c r="J283" s="110">
        <f t="shared" si="47"/>
        <v>269</v>
      </c>
      <c r="K283" s="111">
        <f ca="1">IF(PrnDB!$G283=0,0,IFERROR(INDEX($R$3:$R$23,MATCH(G283,$Q$3:$Q$23,0),1),3))</f>
        <v>0</v>
      </c>
      <c r="L283" s="111">
        <f t="shared" ca="1" si="44"/>
        <v>0</v>
      </c>
      <c r="M283" s="111">
        <f t="shared" ca="1" si="45"/>
        <v>0</v>
      </c>
      <c r="N283" s="111" t="b">
        <f t="shared" ca="1" si="46"/>
        <v>0</v>
      </c>
      <c r="O283" s="111" t="str">
        <f ca="1">IF(PrnDB!$K283=0,"",IF(PrnDB!$K283&gt;1,"    ","")&amp;IF(PrnDB!$K283=3,"    ","")&amp;PrnDB!$G283)</f>
        <v/>
      </c>
    </row>
    <row r="284" spans="1:15" x14ac:dyDescent="0.25">
      <c r="B284" s="105">
        <f t="shared" si="48"/>
        <v>0</v>
      </c>
      <c r="C284" s="106">
        <f t="shared" si="49"/>
        <v>0</v>
      </c>
      <c r="D284" s="106">
        <f t="shared" si="50"/>
        <v>-1</v>
      </c>
      <c r="G284" s="109">
        <f ca="1">OFFSET(B284,PrnDB!$J284,0)</f>
        <v>0</v>
      </c>
      <c r="H284" s="110">
        <f ca="1">OFFSET(C284,PrnDB!$J284,0)</f>
        <v>0</v>
      </c>
      <c r="I284" s="110">
        <f ca="1">OFFSET(D284,PrnDB!$J284,0)</f>
        <v>0</v>
      </c>
      <c r="J284" s="110">
        <f t="shared" si="47"/>
        <v>269</v>
      </c>
      <c r="K284" s="111">
        <f ca="1">IF(PrnDB!$G284=0,0,IFERROR(INDEX($R$3:$R$23,MATCH(G284,$Q$3:$Q$23,0),1),3))</f>
        <v>0</v>
      </c>
      <c r="L284" s="111">
        <f t="shared" ca="1" si="44"/>
        <v>0</v>
      </c>
      <c r="M284" s="111">
        <f t="shared" ca="1" si="45"/>
        <v>0</v>
      </c>
      <c r="N284" s="111" t="b">
        <f t="shared" ca="1" si="46"/>
        <v>0</v>
      </c>
      <c r="O284" s="111" t="str">
        <f ca="1">IF(PrnDB!$K284=0,"",IF(PrnDB!$K284&gt;1,"    ","")&amp;IF(PrnDB!$K284=3,"    ","")&amp;PrnDB!$G284)</f>
        <v/>
      </c>
    </row>
    <row r="285" spans="1:15" x14ac:dyDescent="0.25">
      <c r="A285" s="16"/>
      <c r="B285" s="105">
        <f t="shared" si="48"/>
        <v>0</v>
      </c>
      <c r="C285" s="106">
        <f t="shared" si="49"/>
        <v>0</v>
      </c>
      <c r="D285" s="106">
        <f t="shared" si="50"/>
        <v>-1</v>
      </c>
      <c r="G285" s="109">
        <f ca="1">OFFSET(B285,PrnDB!$J285,0)</f>
        <v>0</v>
      </c>
      <c r="H285" s="110">
        <f ca="1">OFFSET(C285,PrnDB!$J285,0)</f>
        <v>0</v>
      </c>
      <c r="I285" s="110">
        <f ca="1">OFFSET(D285,PrnDB!$J285,0)</f>
        <v>0</v>
      </c>
      <c r="J285" s="110">
        <f t="shared" si="47"/>
        <v>269</v>
      </c>
      <c r="K285" s="111">
        <f ca="1">IF(PrnDB!$G285=0,0,IFERROR(INDEX($R$3:$R$23,MATCH(G285,$Q$3:$Q$23,0),1),3))</f>
        <v>0</v>
      </c>
      <c r="L285" s="111">
        <f t="shared" ca="1" si="44"/>
        <v>0</v>
      </c>
      <c r="M285" s="111">
        <f t="shared" ca="1" si="45"/>
        <v>0</v>
      </c>
      <c r="N285" s="111" t="b">
        <f t="shared" ca="1" si="46"/>
        <v>0</v>
      </c>
      <c r="O285" s="111" t="str">
        <f ca="1">IF(PrnDB!$K285=0,"",IF(PrnDB!$K285&gt;1,"    ","")&amp;IF(PrnDB!$K285=3,"    ","")&amp;PrnDB!$G285)</f>
        <v/>
      </c>
    </row>
    <row r="286" spans="1:15" x14ac:dyDescent="0.25">
      <c r="B286" s="105">
        <f t="shared" si="48"/>
        <v>0</v>
      </c>
      <c r="C286" s="106">
        <f t="shared" si="49"/>
        <v>0</v>
      </c>
      <c r="D286" s="106">
        <f t="shared" si="50"/>
        <v>-1</v>
      </c>
      <c r="G286" s="109">
        <f ca="1">OFFSET(B286,PrnDB!$J286,0)</f>
        <v>0</v>
      </c>
      <c r="H286" s="110">
        <f ca="1">OFFSET(C286,PrnDB!$J286,0)</f>
        <v>0</v>
      </c>
      <c r="I286" s="110">
        <f ca="1">OFFSET(D286,PrnDB!$J286,0)</f>
        <v>0</v>
      </c>
      <c r="J286" s="110">
        <f t="shared" si="47"/>
        <v>269</v>
      </c>
      <c r="K286" s="111">
        <f ca="1">IF(PrnDB!$G286=0,0,IFERROR(INDEX($R$3:$R$23,MATCH(G286,$Q$3:$Q$23,0),1),3))</f>
        <v>0</v>
      </c>
      <c r="L286" s="111">
        <f t="shared" ca="1" si="44"/>
        <v>0</v>
      </c>
      <c r="M286" s="111">
        <f t="shared" ca="1" si="45"/>
        <v>0</v>
      </c>
      <c r="N286" s="111" t="b">
        <f t="shared" ca="1" si="46"/>
        <v>0</v>
      </c>
      <c r="O286" s="111" t="str">
        <f ca="1">IF(PrnDB!$K286=0,"",IF(PrnDB!$K286&gt;1,"    ","")&amp;IF(PrnDB!$K286=3,"    ","")&amp;PrnDB!$G286)</f>
        <v/>
      </c>
    </row>
    <row r="287" spans="1:15" x14ac:dyDescent="0.25">
      <c r="A287" s="16"/>
      <c r="B287" s="105">
        <f t="shared" si="48"/>
        <v>0</v>
      </c>
      <c r="C287" s="106">
        <f t="shared" si="49"/>
        <v>0</v>
      </c>
      <c r="D287" s="106">
        <f t="shared" si="50"/>
        <v>-1</v>
      </c>
      <c r="G287" s="109">
        <f ca="1">OFFSET(B287,PrnDB!$J287,0)</f>
        <v>0</v>
      </c>
      <c r="H287" s="110">
        <f ca="1">OFFSET(C287,PrnDB!$J287,0)</f>
        <v>0</v>
      </c>
      <c r="I287" s="110">
        <f ca="1">OFFSET(D287,PrnDB!$J287,0)</f>
        <v>0</v>
      </c>
      <c r="J287" s="110">
        <f t="shared" si="47"/>
        <v>269</v>
      </c>
      <c r="K287" s="111">
        <f ca="1">IF(PrnDB!$G287=0,0,IFERROR(INDEX($R$3:$R$23,MATCH(G287,$Q$3:$Q$23,0),1),3))</f>
        <v>0</v>
      </c>
      <c r="L287" s="111">
        <f t="shared" ca="1" si="44"/>
        <v>0</v>
      </c>
      <c r="M287" s="111">
        <f t="shared" ca="1" si="45"/>
        <v>0</v>
      </c>
      <c r="N287" s="111" t="b">
        <f t="shared" ca="1" si="46"/>
        <v>0</v>
      </c>
      <c r="O287" s="111" t="str">
        <f ca="1">IF(PrnDB!$K287=0,"",IF(PrnDB!$K287&gt;1,"    ","")&amp;IF(PrnDB!$K287=3,"    ","")&amp;PrnDB!$G287)</f>
        <v/>
      </c>
    </row>
    <row r="288" spans="1:15" x14ac:dyDescent="0.25">
      <c r="B288" s="105">
        <f t="shared" si="48"/>
        <v>0</v>
      </c>
      <c r="C288" s="106">
        <f t="shared" si="49"/>
        <v>0</v>
      </c>
      <c r="D288" s="106">
        <f t="shared" si="50"/>
        <v>-1</v>
      </c>
      <c r="G288" s="109">
        <f ca="1">OFFSET(B288,PrnDB!$J288,0)</f>
        <v>0</v>
      </c>
      <c r="H288" s="110">
        <f ca="1">OFFSET(C288,PrnDB!$J288,0)</f>
        <v>0</v>
      </c>
      <c r="I288" s="110">
        <f ca="1">OFFSET(D288,PrnDB!$J288,0)</f>
        <v>0</v>
      </c>
      <c r="J288" s="110">
        <f t="shared" si="47"/>
        <v>269</v>
      </c>
      <c r="K288" s="111">
        <f ca="1">IF(PrnDB!$G288=0,0,IFERROR(INDEX($R$3:$R$23,MATCH(G288,$Q$3:$Q$23,0),1),3))</f>
        <v>0</v>
      </c>
      <c r="L288" s="111">
        <f t="shared" ca="1" si="44"/>
        <v>0</v>
      </c>
      <c r="M288" s="111">
        <f t="shared" ca="1" si="45"/>
        <v>0</v>
      </c>
      <c r="N288" s="111" t="b">
        <f t="shared" ca="1" si="46"/>
        <v>0</v>
      </c>
      <c r="O288" s="111" t="str">
        <f ca="1">IF(PrnDB!$K288=0,"",IF(PrnDB!$K288&gt;1,"    ","")&amp;IF(PrnDB!$K288=3,"    ","")&amp;PrnDB!$G288)</f>
        <v/>
      </c>
    </row>
    <row r="289" spans="1:15" x14ac:dyDescent="0.25">
      <c r="A289" s="16"/>
      <c r="B289" s="105">
        <f t="shared" si="48"/>
        <v>0</v>
      </c>
      <c r="C289" s="106">
        <f t="shared" si="49"/>
        <v>0</v>
      </c>
      <c r="D289" s="106">
        <f t="shared" si="50"/>
        <v>-1</v>
      </c>
      <c r="G289" s="109">
        <f ca="1">OFFSET(B289,PrnDB!$J289,0)</f>
        <v>0</v>
      </c>
      <c r="H289" s="110">
        <f ca="1">OFFSET(C289,PrnDB!$J289,0)</f>
        <v>0</v>
      </c>
      <c r="I289" s="110">
        <f ca="1">OFFSET(D289,PrnDB!$J289,0)</f>
        <v>0</v>
      </c>
      <c r="J289" s="110">
        <f t="shared" si="47"/>
        <v>269</v>
      </c>
      <c r="K289" s="111">
        <f ca="1">IF(PrnDB!$G289=0,0,IFERROR(INDEX($R$3:$R$23,MATCH(G289,$Q$3:$Q$23,0),1),3))</f>
        <v>0</v>
      </c>
      <c r="L289" s="111">
        <f t="shared" ca="1" si="44"/>
        <v>0</v>
      </c>
      <c r="M289" s="111">
        <f t="shared" ca="1" si="45"/>
        <v>0</v>
      </c>
      <c r="N289" s="111" t="b">
        <f t="shared" ca="1" si="46"/>
        <v>0</v>
      </c>
      <c r="O289" s="111" t="str">
        <f ca="1">IF(PrnDB!$K289=0,"",IF(PrnDB!$K289&gt;1,"    ","")&amp;IF(PrnDB!$K289=3,"    ","")&amp;PrnDB!$G289)</f>
        <v/>
      </c>
    </row>
    <row r="290" spans="1:15" x14ac:dyDescent="0.25">
      <c r="B290" s="105">
        <f t="shared" si="48"/>
        <v>0</v>
      </c>
      <c r="C290" s="106">
        <f t="shared" si="49"/>
        <v>0</v>
      </c>
      <c r="D290" s="106">
        <f t="shared" si="50"/>
        <v>-1</v>
      </c>
      <c r="G290" s="109">
        <f ca="1">OFFSET(B290,PrnDB!$J290,0)</f>
        <v>0</v>
      </c>
      <c r="H290" s="110">
        <f ca="1">OFFSET(C290,PrnDB!$J290,0)</f>
        <v>0</v>
      </c>
      <c r="I290" s="110">
        <f ca="1">OFFSET(D290,PrnDB!$J290,0)</f>
        <v>0</v>
      </c>
      <c r="J290" s="110">
        <f t="shared" si="47"/>
        <v>269</v>
      </c>
      <c r="K290" s="111">
        <f ca="1">IF(PrnDB!$G290=0,0,IFERROR(INDEX($R$3:$R$23,MATCH(G290,$Q$3:$Q$23,0),1),3))</f>
        <v>0</v>
      </c>
      <c r="L290" s="111">
        <f t="shared" ca="1" si="44"/>
        <v>0</v>
      </c>
      <c r="M290" s="111">
        <f t="shared" ca="1" si="45"/>
        <v>0</v>
      </c>
      <c r="N290" s="111" t="b">
        <f t="shared" ca="1" si="46"/>
        <v>0</v>
      </c>
      <c r="O290" s="111" t="str">
        <f ca="1">IF(PrnDB!$K290=0,"",IF(PrnDB!$K290&gt;1,"    ","")&amp;IF(PrnDB!$K290=3,"    ","")&amp;PrnDB!$G290)</f>
        <v/>
      </c>
    </row>
    <row r="291" spans="1:15" x14ac:dyDescent="0.25">
      <c r="A291" s="16"/>
      <c r="B291" s="105">
        <f t="shared" si="48"/>
        <v>0</v>
      </c>
      <c r="C291" s="106">
        <f t="shared" si="49"/>
        <v>0</v>
      </c>
      <c r="D291" s="106">
        <f t="shared" si="50"/>
        <v>-1</v>
      </c>
      <c r="G291" s="109">
        <f ca="1">OFFSET(B291,PrnDB!$J291,0)</f>
        <v>0</v>
      </c>
      <c r="H291" s="110">
        <f ca="1">OFFSET(C291,PrnDB!$J291,0)</f>
        <v>0</v>
      </c>
      <c r="I291" s="110">
        <f ca="1">OFFSET(D291,PrnDB!$J291,0)</f>
        <v>0</v>
      </c>
      <c r="J291" s="110">
        <f t="shared" si="47"/>
        <v>269</v>
      </c>
      <c r="K291" s="111">
        <f ca="1">IF(PrnDB!$G291=0,0,IFERROR(INDEX($R$3:$R$23,MATCH(G291,$Q$3:$Q$23,0),1),3))</f>
        <v>0</v>
      </c>
      <c r="L291" s="111">
        <f t="shared" ca="1" si="44"/>
        <v>0</v>
      </c>
      <c r="M291" s="111">
        <f t="shared" ca="1" si="45"/>
        <v>0</v>
      </c>
      <c r="N291" s="111" t="b">
        <f t="shared" ca="1" si="46"/>
        <v>0</v>
      </c>
      <c r="O291" s="111" t="str">
        <f ca="1">IF(PrnDB!$K291=0,"",IF(PrnDB!$K291&gt;1,"    ","")&amp;IF(PrnDB!$K291=3,"    ","")&amp;PrnDB!$G291)</f>
        <v/>
      </c>
    </row>
    <row r="292" spans="1:15" x14ac:dyDescent="0.25">
      <c r="B292" s="105">
        <f t="shared" si="48"/>
        <v>0</v>
      </c>
      <c r="C292" s="106">
        <f t="shared" si="49"/>
        <v>0</v>
      </c>
      <c r="D292" s="106">
        <f t="shared" si="50"/>
        <v>-1</v>
      </c>
      <c r="G292" s="109">
        <f ca="1">OFFSET(B292,PrnDB!$J292,0)</f>
        <v>0</v>
      </c>
      <c r="H292" s="110">
        <f ca="1">OFFSET(C292,PrnDB!$J292,0)</f>
        <v>0</v>
      </c>
      <c r="I292" s="110">
        <f ca="1">OFFSET(D292,PrnDB!$J292,0)</f>
        <v>0</v>
      </c>
      <c r="J292" s="110">
        <f t="shared" si="47"/>
        <v>269</v>
      </c>
      <c r="K292" s="111">
        <f ca="1">IF(PrnDB!$G292=0,0,IFERROR(INDEX($R$3:$R$23,MATCH(G292,$Q$3:$Q$23,0),1),3))</f>
        <v>0</v>
      </c>
      <c r="L292" s="111">
        <f t="shared" ca="1" si="44"/>
        <v>0</v>
      </c>
      <c r="M292" s="111">
        <f t="shared" ca="1" si="45"/>
        <v>0</v>
      </c>
      <c r="N292" s="111" t="b">
        <f t="shared" ca="1" si="46"/>
        <v>0</v>
      </c>
      <c r="O292" s="111" t="str">
        <f ca="1">IF(PrnDB!$K292=0,"",IF(PrnDB!$K292&gt;1,"    ","")&amp;IF(PrnDB!$K292=3,"    ","")&amp;PrnDB!$G292)</f>
        <v/>
      </c>
    </row>
    <row r="293" spans="1:15" x14ac:dyDescent="0.25">
      <c r="A293" s="16"/>
      <c r="B293" s="105">
        <f t="shared" si="48"/>
        <v>0</v>
      </c>
      <c r="C293" s="106">
        <f t="shared" si="49"/>
        <v>0</v>
      </c>
      <c r="D293" s="106">
        <f t="shared" si="50"/>
        <v>-1</v>
      </c>
      <c r="G293" s="109">
        <f ca="1">OFFSET(B293,PrnDB!$J293,0)</f>
        <v>0</v>
      </c>
      <c r="H293" s="110">
        <f ca="1">OFFSET(C293,PrnDB!$J293,0)</f>
        <v>0</v>
      </c>
      <c r="I293" s="110">
        <f ca="1">OFFSET(D293,PrnDB!$J293,0)</f>
        <v>0</v>
      </c>
      <c r="J293" s="110">
        <f t="shared" si="47"/>
        <v>269</v>
      </c>
      <c r="K293" s="111">
        <f ca="1">IF(PrnDB!$G293=0,0,IFERROR(INDEX($R$3:$R$23,MATCH(G293,$Q$3:$Q$23,0),1),3))</f>
        <v>0</v>
      </c>
      <c r="L293" s="111">
        <f t="shared" ca="1" si="44"/>
        <v>0</v>
      </c>
      <c r="M293" s="111">
        <f t="shared" ca="1" si="45"/>
        <v>0</v>
      </c>
      <c r="N293" s="111" t="b">
        <f t="shared" ca="1" si="46"/>
        <v>0</v>
      </c>
      <c r="O293" s="111" t="str">
        <f ca="1">IF(PrnDB!$K293=0,"",IF(PrnDB!$K293&gt;1,"    ","")&amp;IF(PrnDB!$K293=3,"    ","")&amp;PrnDB!$G293)</f>
        <v/>
      </c>
    </row>
    <row r="294" spans="1:15" x14ac:dyDescent="0.25">
      <c r="B294" s="105">
        <f t="shared" si="48"/>
        <v>0</v>
      </c>
      <c r="C294" s="106">
        <f t="shared" si="49"/>
        <v>0</v>
      </c>
      <c r="D294" s="106">
        <f t="shared" si="50"/>
        <v>-1</v>
      </c>
      <c r="G294" s="109">
        <f ca="1">OFFSET(B294,PrnDB!$J294,0)</f>
        <v>0</v>
      </c>
      <c r="H294" s="110">
        <f ca="1">OFFSET(C294,PrnDB!$J294,0)</f>
        <v>0</v>
      </c>
      <c r="I294" s="110">
        <f ca="1">OFFSET(D294,PrnDB!$J294,0)</f>
        <v>0</v>
      </c>
      <c r="J294" s="110">
        <f t="shared" si="47"/>
        <v>269</v>
      </c>
      <c r="K294" s="111">
        <f ca="1">IF(PrnDB!$G294=0,0,IFERROR(INDEX($R$3:$R$23,MATCH(G294,$Q$3:$Q$23,0),1),3))</f>
        <v>0</v>
      </c>
      <c r="L294" s="111">
        <f t="shared" ca="1" si="44"/>
        <v>0</v>
      </c>
      <c r="M294" s="111">
        <f t="shared" ca="1" si="45"/>
        <v>0</v>
      </c>
      <c r="N294" s="111" t="b">
        <f t="shared" ca="1" si="46"/>
        <v>0</v>
      </c>
      <c r="O294" s="111" t="str">
        <f ca="1">IF(PrnDB!$K294=0,"",IF(PrnDB!$K294&gt;1,"    ","")&amp;IF(PrnDB!$K294=3,"    ","")&amp;PrnDB!$G294)</f>
        <v/>
      </c>
    </row>
    <row r="295" spans="1:15" x14ac:dyDescent="0.25">
      <c r="A295" s="16"/>
      <c r="B295" s="105">
        <f t="shared" si="48"/>
        <v>0</v>
      </c>
      <c r="C295" s="106">
        <f t="shared" si="49"/>
        <v>0</v>
      </c>
      <c r="D295" s="106">
        <f t="shared" si="50"/>
        <v>-1</v>
      </c>
      <c r="G295" s="109">
        <f ca="1">OFFSET(B295,PrnDB!$J295,0)</f>
        <v>0</v>
      </c>
      <c r="H295" s="110">
        <f ca="1">OFFSET(C295,PrnDB!$J295,0)</f>
        <v>0</v>
      </c>
      <c r="I295" s="110">
        <f ca="1">OFFSET(D295,PrnDB!$J295,0)</f>
        <v>0</v>
      </c>
      <c r="J295" s="110">
        <f t="shared" si="47"/>
        <v>269</v>
      </c>
      <c r="K295" s="111">
        <f ca="1">IF(PrnDB!$G295=0,0,IFERROR(INDEX($R$3:$R$23,MATCH(G295,$Q$3:$Q$23,0),1),3))</f>
        <v>0</v>
      </c>
      <c r="L295" s="111">
        <f t="shared" ca="1" si="44"/>
        <v>0</v>
      </c>
      <c r="M295" s="111">
        <f t="shared" ca="1" si="45"/>
        <v>0</v>
      </c>
      <c r="N295" s="111" t="b">
        <f t="shared" ca="1" si="46"/>
        <v>0</v>
      </c>
      <c r="O295" s="111" t="str">
        <f ca="1">IF(PrnDB!$K295=0,"",IF(PrnDB!$K295&gt;1,"    ","")&amp;IF(PrnDB!$K295=3,"    ","")&amp;PrnDB!$G295)</f>
        <v/>
      </c>
    </row>
    <row r="296" spans="1:15" x14ac:dyDescent="0.25">
      <c r="B296" s="105">
        <f t="shared" si="48"/>
        <v>0</v>
      </c>
      <c r="C296" s="106">
        <f t="shared" si="49"/>
        <v>0</v>
      </c>
      <c r="D296" s="106">
        <f t="shared" si="50"/>
        <v>-1</v>
      </c>
      <c r="G296" s="109">
        <f ca="1">OFFSET(B296,PrnDB!$J296,0)</f>
        <v>0</v>
      </c>
      <c r="H296" s="110">
        <f ca="1">OFFSET(C296,PrnDB!$J296,0)</f>
        <v>0</v>
      </c>
      <c r="I296" s="110">
        <f ca="1">OFFSET(D296,PrnDB!$J296,0)</f>
        <v>0</v>
      </c>
      <c r="J296" s="110">
        <f t="shared" si="47"/>
        <v>269</v>
      </c>
      <c r="K296" s="111">
        <f ca="1">IF(PrnDB!$G296=0,0,IFERROR(INDEX($R$3:$R$23,MATCH(G296,$Q$3:$Q$23,0),1),3))</f>
        <v>0</v>
      </c>
      <c r="L296" s="111">
        <f t="shared" ca="1" si="44"/>
        <v>0</v>
      </c>
      <c r="M296" s="111">
        <f t="shared" ca="1" si="45"/>
        <v>0</v>
      </c>
      <c r="N296" s="111" t="b">
        <f t="shared" ca="1" si="46"/>
        <v>0</v>
      </c>
      <c r="O296" s="111" t="str">
        <f ca="1">IF(PrnDB!$K296=0,"",IF(PrnDB!$K296&gt;1,"    ","")&amp;IF(PrnDB!$K296=3,"    ","")&amp;PrnDB!$G296)</f>
        <v/>
      </c>
    </row>
    <row r="297" spans="1:15" x14ac:dyDescent="0.25">
      <c r="A297" s="16"/>
      <c r="B297" s="105">
        <f t="shared" si="48"/>
        <v>0</v>
      </c>
      <c r="C297" s="106">
        <f t="shared" si="49"/>
        <v>0</v>
      </c>
      <c r="D297" s="106">
        <f t="shared" si="50"/>
        <v>-1</v>
      </c>
      <c r="G297" s="109">
        <f ca="1">OFFSET(B297,PrnDB!$J297,0)</f>
        <v>0</v>
      </c>
      <c r="H297" s="110">
        <f ca="1">OFFSET(C297,PrnDB!$J297,0)</f>
        <v>0</v>
      </c>
      <c r="I297" s="110">
        <f ca="1">OFFSET(D297,PrnDB!$J297,0)</f>
        <v>0</v>
      </c>
      <c r="J297" s="110">
        <f t="shared" si="47"/>
        <v>269</v>
      </c>
      <c r="K297" s="111">
        <f ca="1">IF(PrnDB!$G297=0,0,IFERROR(INDEX($R$3:$R$23,MATCH(G297,$Q$3:$Q$23,0),1),3))</f>
        <v>0</v>
      </c>
      <c r="L297" s="111">
        <f t="shared" ca="1" si="44"/>
        <v>0</v>
      </c>
      <c r="M297" s="111">
        <f t="shared" ca="1" si="45"/>
        <v>0</v>
      </c>
      <c r="N297" s="111" t="b">
        <f t="shared" ca="1" si="46"/>
        <v>0</v>
      </c>
      <c r="O297" s="111" t="str">
        <f ca="1">IF(PrnDB!$K297=0,"",IF(PrnDB!$K297&gt;1,"    ","")&amp;IF(PrnDB!$K297=3,"    ","")&amp;PrnDB!$G297)</f>
        <v/>
      </c>
    </row>
    <row r="298" spans="1:15" x14ac:dyDescent="0.25">
      <c r="B298" s="105">
        <f t="shared" si="48"/>
        <v>0</v>
      </c>
      <c r="C298" s="106">
        <f t="shared" si="49"/>
        <v>0</v>
      </c>
      <c r="D298" s="106">
        <f t="shared" si="50"/>
        <v>-1</v>
      </c>
      <c r="G298" s="109">
        <f ca="1">OFFSET(B298,PrnDB!$J298,0)</f>
        <v>0</v>
      </c>
      <c r="H298" s="110">
        <f ca="1">OFFSET(C298,PrnDB!$J298,0)</f>
        <v>0</v>
      </c>
      <c r="I298" s="110">
        <f ca="1">OFFSET(D298,PrnDB!$J298,0)</f>
        <v>0</v>
      </c>
      <c r="J298" s="110">
        <f t="shared" si="47"/>
        <v>269</v>
      </c>
      <c r="K298" s="111">
        <f ca="1">IF(PrnDB!$G298=0,0,IFERROR(INDEX($R$3:$R$23,MATCH(G298,$Q$3:$Q$23,0),1),3))</f>
        <v>0</v>
      </c>
      <c r="L298" s="111">
        <f t="shared" ca="1" si="44"/>
        <v>0</v>
      </c>
      <c r="M298" s="111">
        <f t="shared" ca="1" si="45"/>
        <v>0</v>
      </c>
      <c r="N298" s="111" t="b">
        <f t="shared" ca="1" si="46"/>
        <v>0</v>
      </c>
      <c r="O298" s="111" t="str">
        <f ca="1">IF(PrnDB!$K298=0,"",IF(PrnDB!$K298&gt;1,"    ","")&amp;IF(PrnDB!$K298=3,"    ","")&amp;PrnDB!$G298)</f>
        <v/>
      </c>
    </row>
    <row r="299" spans="1:15" x14ac:dyDescent="0.25">
      <c r="A299" s="16"/>
      <c r="B299" s="105">
        <f t="shared" si="48"/>
        <v>0</v>
      </c>
      <c r="C299" s="106">
        <f t="shared" si="49"/>
        <v>0</v>
      </c>
      <c r="D299" s="106">
        <f t="shared" si="50"/>
        <v>-1</v>
      </c>
      <c r="G299" s="109">
        <f ca="1">OFFSET(B299,PrnDB!$J299,0)</f>
        <v>0</v>
      </c>
      <c r="H299" s="110">
        <f ca="1">OFFSET(C299,PrnDB!$J299,0)</f>
        <v>0</v>
      </c>
      <c r="I299" s="110">
        <f ca="1">OFFSET(D299,PrnDB!$J299,0)</f>
        <v>0</v>
      </c>
      <c r="J299" s="110">
        <f t="shared" si="47"/>
        <v>269</v>
      </c>
      <c r="K299" s="111">
        <f ca="1">IF(PrnDB!$G299=0,0,IFERROR(INDEX($R$3:$R$23,MATCH(G299,$Q$3:$Q$23,0),1),3))</f>
        <v>0</v>
      </c>
      <c r="L299" s="111">
        <f t="shared" ca="1" si="44"/>
        <v>0</v>
      </c>
      <c r="M299" s="111">
        <f t="shared" ca="1" si="45"/>
        <v>0</v>
      </c>
      <c r="N299" s="111" t="b">
        <f t="shared" ca="1" si="46"/>
        <v>0</v>
      </c>
      <c r="O299" s="111" t="str">
        <f ca="1">IF(PrnDB!$K299=0,"",IF(PrnDB!$K299&gt;1,"    ","")&amp;IF(PrnDB!$K299=3,"    ","")&amp;PrnDB!$G299)</f>
        <v/>
      </c>
    </row>
    <row r="300" spans="1:15" x14ac:dyDescent="0.25">
      <c r="B300" s="105">
        <f t="shared" si="48"/>
        <v>0</v>
      </c>
      <c r="C300" s="106">
        <f t="shared" si="49"/>
        <v>0</v>
      </c>
      <c r="D300" s="106">
        <f t="shared" si="50"/>
        <v>-1</v>
      </c>
      <c r="G300" s="109">
        <f ca="1">OFFSET(B300,PrnDB!$J300,0)</f>
        <v>0</v>
      </c>
      <c r="H300" s="110">
        <f ca="1">OFFSET(C300,PrnDB!$J300,0)</f>
        <v>0</v>
      </c>
      <c r="I300" s="110">
        <f ca="1">OFFSET(D300,PrnDB!$J300,0)</f>
        <v>0</v>
      </c>
      <c r="J300" s="110">
        <f t="shared" si="47"/>
        <v>269</v>
      </c>
      <c r="K300" s="111">
        <f ca="1">IF(PrnDB!$G300=0,0,IFERROR(INDEX($R$3:$R$23,MATCH(G300,$Q$3:$Q$23,0),1),3))</f>
        <v>0</v>
      </c>
      <c r="L300" s="111">
        <f t="shared" ca="1" si="44"/>
        <v>0</v>
      </c>
      <c r="M300" s="111">
        <f t="shared" ca="1" si="45"/>
        <v>0</v>
      </c>
      <c r="N300" s="111" t="b">
        <f t="shared" ca="1" si="46"/>
        <v>0</v>
      </c>
      <c r="O300" s="111" t="str">
        <f ca="1">IF(PrnDB!$K300=0,"",IF(PrnDB!$K300&gt;1,"    ","")&amp;IF(PrnDB!$K300=3,"    ","")&amp;PrnDB!$G300)</f>
        <v/>
      </c>
    </row>
    <row r="301" spans="1:15" x14ac:dyDescent="0.25">
      <c r="A301" s="16"/>
      <c r="B301" s="105">
        <f t="shared" si="48"/>
        <v>0</v>
      </c>
      <c r="C301" s="106">
        <f t="shared" si="49"/>
        <v>0</v>
      </c>
      <c r="D301" s="106">
        <f t="shared" si="50"/>
        <v>-1</v>
      </c>
      <c r="G301" s="109">
        <f ca="1">OFFSET(B301,PrnDB!$J301,0)</f>
        <v>0</v>
      </c>
      <c r="H301" s="110">
        <f ca="1">OFFSET(C301,PrnDB!$J301,0)</f>
        <v>0</v>
      </c>
      <c r="I301" s="110">
        <f ca="1">OFFSET(D301,PrnDB!$J301,0)</f>
        <v>0</v>
      </c>
      <c r="J301" s="110">
        <f t="shared" si="47"/>
        <v>269</v>
      </c>
      <c r="K301" s="111">
        <f ca="1">IF(PrnDB!$G301=0,0,IFERROR(INDEX($R$3:$R$23,MATCH(G301,$Q$3:$Q$23,0),1),3))</f>
        <v>0</v>
      </c>
      <c r="L301" s="111">
        <f t="shared" ca="1" si="44"/>
        <v>0</v>
      </c>
      <c r="M301" s="111">
        <f t="shared" ca="1" si="45"/>
        <v>0</v>
      </c>
      <c r="N301" s="111" t="b">
        <f t="shared" ca="1" si="46"/>
        <v>0</v>
      </c>
      <c r="O301" s="111" t="str">
        <f ca="1">IF(PrnDB!$K301=0,"",IF(PrnDB!$K301&gt;1,"    ","")&amp;IF(PrnDB!$K301=3,"    ","")&amp;PrnDB!$G301)</f>
        <v/>
      </c>
    </row>
    <row r="302" spans="1:15" x14ac:dyDescent="0.25">
      <c r="B302" s="105">
        <f t="shared" si="48"/>
        <v>0</v>
      </c>
      <c r="C302" s="106">
        <f t="shared" si="49"/>
        <v>0</v>
      </c>
      <c r="D302" s="106">
        <f t="shared" si="50"/>
        <v>-1</v>
      </c>
      <c r="G302" s="109">
        <f ca="1">OFFSET(B302,PrnDB!$J302,0)</f>
        <v>0</v>
      </c>
      <c r="H302" s="110">
        <f ca="1">OFFSET(C302,PrnDB!$J302,0)</f>
        <v>0</v>
      </c>
      <c r="I302" s="110">
        <f ca="1">OFFSET(D302,PrnDB!$J302,0)</f>
        <v>0</v>
      </c>
      <c r="J302" s="110">
        <f t="shared" si="47"/>
        <v>269</v>
      </c>
      <c r="K302" s="111">
        <f ca="1">IF(PrnDB!$G302=0,0,IFERROR(INDEX($R$3:$R$23,MATCH(G302,$Q$3:$Q$23,0),1),3))</f>
        <v>0</v>
      </c>
      <c r="L302" s="111">
        <f t="shared" ca="1" si="44"/>
        <v>0</v>
      </c>
      <c r="M302" s="111">
        <f t="shared" ca="1" si="45"/>
        <v>0</v>
      </c>
      <c r="N302" s="111" t="b">
        <f t="shared" ca="1" si="46"/>
        <v>0</v>
      </c>
      <c r="O302" s="111" t="str">
        <f ca="1">IF(PrnDB!$K302=0,"",IF(PrnDB!$K302&gt;1,"    ","")&amp;IF(PrnDB!$K302=3,"    ","")&amp;PrnDB!$G302)</f>
        <v/>
      </c>
    </row>
    <row r="303" spans="1:15" x14ac:dyDescent="0.25">
      <c r="A303" s="16"/>
      <c r="B303" s="107" t="str">
        <f t="shared" ref="B303:B329" si="51">IF(AND(ROW()-2+ROW(CashFlow2)-299&gt;=ROW(CashFlow3H)-6,ROW()-2+ROW(CashFlow2)-299&lt;=ROW(CashFlow3)+4),INDEX(Input,ROW(CashFlow3H)+ROW()-7-300,2),0)</f>
        <v>Proceeds From Financing Activities</v>
      </c>
      <c r="C303" s="108">
        <f t="shared" ref="C303:C334" si="52">IF(D303=0,0,IF(AND(ROW()-2+ROW(CashFlow2)-299&gt;=ROW(CashFlow3H)-6,ROW()-2+ROW(CashFlow2)-299&lt;=ROW(CashFlow3)+4),INDEX(Input,ROW(CashFlow3H)+ROW()-7-300,15),0)*D303)</f>
        <v>0</v>
      </c>
      <c r="D303" s="108">
        <f t="shared" ref="D303:D334" si="53">IF(AND(ROW()-2+ROW(CashFlow2)-300&lt;ROW(CashFlow3N)-2),1,-1)*IFERROR(INDEX($U$3:$U$23,MATCH(B303,$Q$3:$Q$23,0),1),1)</f>
        <v>0</v>
      </c>
      <c r="G303" s="109">
        <f ca="1">OFFSET(B303,PrnDB!$J303,0)</f>
        <v>0</v>
      </c>
      <c r="H303" s="110">
        <f ca="1">OFFSET(C303,PrnDB!$J303,0)</f>
        <v>0</v>
      </c>
      <c r="I303" s="110">
        <f ca="1">OFFSET(D303,PrnDB!$J303,0)</f>
        <v>0</v>
      </c>
      <c r="J303" s="110">
        <f t="shared" si="47"/>
        <v>269</v>
      </c>
      <c r="K303" s="111">
        <f ca="1">IF(PrnDB!$G303=0,0,IFERROR(INDEX($R$3:$R$23,MATCH(G303,$Q$3:$Q$23,0),1),3))</f>
        <v>0</v>
      </c>
      <c r="L303" s="111">
        <f t="shared" ca="1" si="44"/>
        <v>0</v>
      </c>
      <c r="M303" s="111">
        <f t="shared" ca="1" si="45"/>
        <v>0</v>
      </c>
      <c r="N303" s="111" t="b">
        <f t="shared" ca="1" si="46"/>
        <v>0</v>
      </c>
      <c r="O303" s="111" t="str">
        <f ca="1">IF(PrnDB!$K303=0,"",IF(PrnDB!$K303&gt;1,"    ","")&amp;IF(PrnDB!$K303=3,"    ","")&amp;PrnDB!$G303)</f>
        <v/>
      </c>
    </row>
    <row r="304" spans="1:15" x14ac:dyDescent="0.25">
      <c r="B304" s="107" t="str">
        <f t="shared" si="51"/>
        <v>Issuance of Debt</v>
      </c>
      <c r="C304" s="108">
        <f t="shared" si="52"/>
        <v>5000</v>
      </c>
      <c r="D304" s="108">
        <f t="shared" si="53"/>
        <v>1</v>
      </c>
      <c r="G304" s="109">
        <f ca="1">OFFSET(B304,PrnDB!$J304,0)</f>
        <v>0</v>
      </c>
      <c r="H304" s="110">
        <f ca="1">OFFSET(C304,PrnDB!$J304,0)</f>
        <v>0</v>
      </c>
      <c r="I304" s="110">
        <f ca="1">OFFSET(D304,PrnDB!$J304,0)</f>
        <v>0</v>
      </c>
      <c r="J304" s="110">
        <f t="shared" si="47"/>
        <v>269</v>
      </c>
      <c r="K304" s="111">
        <f ca="1">IF(PrnDB!$G304=0,0,IFERROR(INDEX($R$3:$R$23,MATCH(G304,$Q$3:$Q$23,0),1),3))</f>
        <v>0</v>
      </c>
      <c r="L304" s="111">
        <f t="shared" ca="1" si="44"/>
        <v>0</v>
      </c>
      <c r="M304" s="111">
        <f t="shared" ca="1" si="45"/>
        <v>0</v>
      </c>
      <c r="N304" s="111" t="b">
        <f t="shared" ca="1" si="46"/>
        <v>0</v>
      </c>
      <c r="O304" s="111" t="str">
        <f ca="1">IF(PrnDB!$K304=0,"",IF(PrnDB!$K304&gt;1,"    ","")&amp;IF(PrnDB!$K304=3,"    ","")&amp;PrnDB!$G304)</f>
        <v/>
      </c>
    </row>
    <row r="305" spans="1:15" x14ac:dyDescent="0.25">
      <c r="A305" s="16"/>
      <c r="B305" s="107" t="str">
        <f t="shared" si="51"/>
        <v>Issuance of Equity</v>
      </c>
      <c r="C305" s="108">
        <f t="shared" si="52"/>
        <v>1000</v>
      </c>
      <c r="D305" s="108">
        <f t="shared" si="53"/>
        <v>1</v>
      </c>
      <c r="G305" s="109">
        <f ca="1">OFFSET(B305,PrnDB!$J305,0)</f>
        <v>0</v>
      </c>
      <c r="H305" s="110">
        <f ca="1">OFFSET(C305,PrnDB!$J305,0)</f>
        <v>0</v>
      </c>
      <c r="I305" s="110">
        <f ca="1">OFFSET(D305,PrnDB!$J305,0)</f>
        <v>0</v>
      </c>
      <c r="J305" s="110">
        <f t="shared" si="47"/>
        <v>269</v>
      </c>
      <c r="K305" s="111">
        <f ca="1">IF(PrnDB!$G305=0,0,IFERROR(INDEX($R$3:$R$23,MATCH(G305,$Q$3:$Q$23,0),1),3))</f>
        <v>0</v>
      </c>
      <c r="L305" s="111">
        <f t="shared" ca="1" si="44"/>
        <v>0</v>
      </c>
      <c r="M305" s="111">
        <f t="shared" ca="1" si="45"/>
        <v>0</v>
      </c>
      <c r="N305" s="111" t="b">
        <f t="shared" ca="1" si="46"/>
        <v>0</v>
      </c>
      <c r="O305" s="111" t="str">
        <f ca="1">IF(PrnDB!$K305=0,"",IF(PrnDB!$K305&gt;1,"    ","")&amp;IF(PrnDB!$K305=3,"    ","")&amp;PrnDB!$G305)</f>
        <v/>
      </c>
    </row>
    <row r="306" spans="1:15" x14ac:dyDescent="0.25">
      <c r="B306" s="107" t="str">
        <f t="shared" si="51"/>
        <v>Other Financing Proceeds</v>
      </c>
      <c r="C306" s="108">
        <f t="shared" si="52"/>
        <v>0</v>
      </c>
      <c r="D306" s="108">
        <f t="shared" si="53"/>
        <v>1</v>
      </c>
      <c r="G306" s="109">
        <f ca="1">OFFSET(B306,PrnDB!$J306,0)</f>
        <v>0</v>
      </c>
      <c r="H306" s="110">
        <f ca="1">OFFSET(C306,PrnDB!$J306,0)</f>
        <v>0</v>
      </c>
      <c r="I306" s="110">
        <f ca="1">OFFSET(D306,PrnDB!$J306,0)</f>
        <v>0</v>
      </c>
      <c r="J306" s="110">
        <f t="shared" si="47"/>
        <v>269</v>
      </c>
      <c r="K306" s="111">
        <f ca="1">IF(PrnDB!$G306=0,0,IFERROR(INDEX($R$3:$R$23,MATCH(G306,$Q$3:$Q$23,0),1),3))</f>
        <v>0</v>
      </c>
      <c r="L306" s="111">
        <f t="shared" ca="1" si="44"/>
        <v>0</v>
      </c>
      <c r="M306" s="111">
        <f t="shared" ca="1" si="45"/>
        <v>0</v>
      </c>
      <c r="N306" s="111" t="b">
        <f t="shared" ca="1" si="46"/>
        <v>0</v>
      </c>
      <c r="O306" s="111" t="str">
        <f ca="1">IF(PrnDB!$K306=0,"",IF(PrnDB!$K306&gt;1,"    ","")&amp;IF(PrnDB!$K306=3,"    ","")&amp;PrnDB!$G306)</f>
        <v/>
      </c>
    </row>
    <row r="307" spans="1:15" x14ac:dyDescent="0.25">
      <c r="A307" s="16"/>
      <c r="B307" s="107" t="str">
        <f t="shared" si="51"/>
        <v>Total Financing Proceeds:</v>
      </c>
      <c r="C307" s="108">
        <f t="shared" si="52"/>
        <v>6000</v>
      </c>
      <c r="D307" s="108">
        <f t="shared" si="53"/>
        <v>1</v>
      </c>
      <c r="G307" s="109">
        <f ca="1">OFFSET(B307,PrnDB!$J307,0)</f>
        <v>0</v>
      </c>
      <c r="H307" s="110">
        <f ca="1">OFFSET(C307,PrnDB!$J307,0)</f>
        <v>0</v>
      </c>
      <c r="I307" s="110">
        <f ca="1">OFFSET(D307,PrnDB!$J307,0)</f>
        <v>0</v>
      </c>
      <c r="J307" s="110">
        <f t="shared" si="47"/>
        <v>269</v>
      </c>
      <c r="K307" s="111">
        <f ca="1">IF(PrnDB!$G307=0,0,IFERROR(INDEX($R$3:$R$23,MATCH(G307,$Q$3:$Q$23,0),1),3))</f>
        <v>0</v>
      </c>
      <c r="L307" s="111">
        <f t="shared" ca="1" si="44"/>
        <v>0</v>
      </c>
      <c r="M307" s="111">
        <f t="shared" ca="1" si="45"/>
        <v>0</v>
      </c>
      <c r="N307" s="111" t="b">
        <f t="shared" ca="1" si="46"/>
        <v>0</v>
      </c>
      <c r="O307" s="111" t="str">
        <f ca="1">IF(PrnDB!$K307=0,"",IF(PrnDB!$K307&gt;1,"    ","")&amp;IF(PrnDB!$K307=3,"    ","")&amp;PrnDB!$G307)</f>
        <v/>
      </c>
    </row>
    <row r="308" spans="1:15" x14ac:dyDescent="0.25">
      <c r="B308" s="107">
        <f t="shared" si="51"/>
        <v>0</v>
      </c>
      <c r="C308" s="108">
        <f t="shared" si="52"/>
        <v>0</v>
      </c>
      <c r="D308" s="108">
        <f t="shared" si="53"/>
        <v>1</v>
      </c>
      <c r="G308" s="109">
        <f ca="1">OFFSET(B308,PrnDB!$J308,0)</f>
        <v>0</v>
      </c>
      <c r="H308" s="110">
        <f ca="1">OFFSET(C308,PrnDB!$J308,0)</f>
        <v>0</v>
      </c>
      <c r="I308" s="110">
        <f ca="1">OFFSET(D308,PrnDB!$J308,0)</f>
        <v>0</v>
      </c>
      <c r="J308" s="110">
        <f t="shared" si="47"/>
        <v>269</v>
      </c>
      <c r="K308" s="111">
        <f ca="1">IF(PrnDB!$G308=0,0,IFERROR(INDEX($R$3:$R$23,MATCH(G308,$Q$3:$Q$23,0),1),3))</f>
        <v>0</v>
      </c>
      <c r="L308" s="111">
        <f t="shared" ca="1" si="44"/>
        <v>0</v>
      </c>
      <c r="M308" s="111">
        <f t="shared" ca="1" si="45"/>
        <v>0</v>
      </c>
      <c r="N308" s="111" t="b">
        <f t="shared" ca="1" si="46"/>
        <v>0</v>
      </c>
      <c r="O308" s="111" t="str">
        <f ca="1">IF(PrnDB!$K308=0,"",IF(PrnDB!$K308&gt;1,"    ","")&amp;IF(PrnDB!$K308=3,"    ","")&amp;PrnDB!$G308)</f>
        <v/>
      </c>
    </row>
    <row r="309" spans="1:15" x14ac:dyDescent="0.25">
      <c r="A309" s="16"/>
      <c r="B309" s="107" t="str">
        <f t="shared" si="51"/>
        <v>Payments For Financing Activities</v>
      </c>
      <c r="C309" s="108">
        <f t="shared" si="52"/>
        <v>0</v>
      </c>
      <c r="D309" s="108">
        <f t="shared" si="53"/>
        <v>0</v>
      </c>
      <c r="G309" s="109">
        <f ca="1">OFFSET(B309,PrnDB!$J309,0)</f>
        <v>0</v>
      </c>
      <c r="H309" s="110">
        <f ca="1">OFFSET(C309,PrnDB!$J309,0)</f>
        <v>0</v>
      </c>
      <c r="I309" s="110">
        <f ca="1">OFFSET(D309,PrnDB!$J309,0)</f>
        <v>0</v>
      </c>
      <c r="J309" s="110">
        <f t="shared" si="47"/>
        <v>269</v>
      </c>
      <c r="K309" s="111">
        <f ca="1">IF(PrnDB!$G309=0,0,IFERROR(INDEX($R$3:$R$23,MATCH(G309,$Q$3:$Q$23,0),1),3))</f>
        <v>0</v>
      </c>
      <c r="L309" s="111">
        <f t="shared" ca="1" si="44"/>
        <v>0</v>
      </c>
      <c r="M309" s="111">
        <f t="shared" ca="1" si="45"/>
        <v>0</v>
      </c>
      <c r="N309" s="111" t="b">
        <f t="shared" ca="1" si="46"/>
        <v>0</v>
      </c>
      <c r="O309" s="111" t="str">
        <f ca="1">IF(PrnDB!$K309=0,"",IF(PrnDB!$K309&gt;1,"    ","")&amp;IF(PrnDB!$K309=3,"    ","")&amp;PrnDB!$G309)</f>
        <v/>
      </c>
    </row>
    <row r="310" spans="1:15" x14ac:dyDescent="0.25">
      <c r="B310" s="107" t="str">
        <f t="shared" si="51"/>
        <v>Debt Repayment</v>
      </c>
      <c r="C310" s="108">
        <f t="shared" si="52"/>
        <v>-700</v>
      </c>
      <c r="D310" s="108">
        <f t="shared" si="53"/>
        <v>-1</v>
      </c>
      <c r="G310" s="109">
        <f ca="1">OFFSET(B310,PrnDB!$J310,0)</f>
        <v>0</v>
      </c>
      <c r="H310" s="110">
        <f ca="1">OFFSET(C310,PrnDB!$J310,0)</f>
        <v>0</v>
      </c>
      <c r="I310" s="110">
        <f ca="1">OFFSET(D310,PrnDB!$J310,0)</f>
        <v>0</v>
      </c>
      <c r="J310" s="110">
        <f t="shared" si="47"/>
        <v>269</v>
      </c>
      <c r="K310" s="111">
        <f ca="1">IF(PrnDB!$G310=0,0,IFERROR(INDEX($R$3:$R$23,MATCH(G310,$Q$3:$Q$23,0),1),3))</f>
        <v>0</v>
      </c>
      <c r="L310" s="111">
        <f t="shared" ca="1" si="44"/>
        <v>0</v>
      </c>
      <c r="M310" s="111">
        <f t="shared" ca="1" si="45"/>
        <v>0</v>
      </c>
      <c r="N310" s="111" t="b">
        <f t="shared" ca="1" si="46"/>
        <v>0</v>
      </c>
      <c r="O310" s="111" t="str">
        <f ca="1">IF(PrnDB!$K310=0,"",IF(PrnDB!$K310&gt;1,"    ","")&amp;IF(PrnDB!$K310=3,"    ","")&amp;PrnDB!$G310)</f>
        <v/>
      </c>
    </row>
    <row r="311" spans="1:15" x14ac:dyDescent="0.25">
      <c r="A311" s="16"/>
      <c r="B311" s="107" t="str">
        <f t="shared" si="51"/>
        <v>Interest Paid</v>
      </c>
      <c r="C311" s="108">
        <f t="shared" si="52"/>
        <v>-292</v>
      </c>
      <c r="D311" s="108">
        <f t="shared" si="53"/>
        <v>-1</v>
      </c>
      <c r="G311" s="109">
        <f ca="1">OFFSET(B311,PrnDB!$J311,0)</f>
        <v>0</v>
      </c>
      <c r="H311" s="110">
        <f ca="1">OFFSET(C311,PrnDB!$J311,0)</f>
        <v>0</v>
      </c>
      <c r="I311" s="110">
        <f ca="1">OFFSET(D311,PrnDB!$J311,0)</f>
        <v>0</v>
      </c>
      <c r="J311" s="110">
        <f t="shared" si="47"/>
        <v>269</v>
      </c>
      <c r="K311" s="111">
        <f ca="1">IF(PrnDB!$G311=0,0,IFERROR(INDEX($R$3:$R$23,MATCH(G311,$Q$3:$Q$23,0),1),3))</f>
        <v>0</v>
      </c>
      <c r="L311" s="111">
        <f t="shared" ca="1" si="44"/>
        <v>0</v>
      </c>
      <c r="M311" s="111">
        <f t="shared" ca="1" si="45"/>
        <v>0</v>
      </c>
      <c r="N311" s="111" t="b">
        <f t="shared" ca="1" si="46"/>
        <v>0</v>
      </c>
      <c r="O311" s="111" t="str">
        <f ca="1">IF(PrnDB!$K311=0,"",IF(PrnDB!$K311&gt;1,"    ","")&amp;IF(PrnDB!$K311=3,"    ","")&amp;PrnDB!$G311)</f>
        <v/>
      </c>
    </row>
    <row r="312" spans="1:15" x14ac:dyDescent="0.25">
      <c r="B312" s="107" t="str">
        <f t="shared" si="51"/>
        <v>Repurchase of Equity</v>
      </c>
      <c r="C312" s="108">
        <f t="shared" si="52"/>
        <v>-1000</v>
      </c>
      <c r="D312" s="108">
        <f t="shared" si="53"/>
        <v>-1</v>
      </c>
      <c r="G312" s="109">
        <f ca="1">OFFSET(B312,PrnDB!$J312,0)</f>
        <v>0</v>
      </c>
      <c r="H312" s="110">
        <f ca="1">OFFSET(C312,PrnDB!$J312,0)</f>
        <v>0</v>
      </c>
      <c r="I312" s="110">
        <f ca="1">OFFSET(D312,PrnDB!$J312,0)</f>
        <v>0</v>
      </c>
      <c r="J312" s="110">
        <f t="shared" si="47"/>
        <v>269</v>
      </c>
      <c r="K312" s="111">
        <f ca="1">IF(PrnDB!$G312=0,0,IFERROR(INDEX($R$3:$R$23,MATCH(G312,$Q$3:$Q$23,0),1),3))</f>
        <v>0</v>
      </c>
      <c r="L312" s="111">
        <f t="shared" ca="1" si="44"/>
        <v>0</v>
      </c>
      <c r="M312" s="111">
        <f t="shared" ca="1" si="45"/>
        <v>0</v>
      </c>
      <c r="N312" s="111" t="b">
        <f t="shared" ca="1" si="46"/>
        <v>0</v>
      </c>
      <c r="O312" s="111" t="str">
        <f ca="1">IF(PrnDB!$K312=0,"",IF(PrnDB!$K312&gt;1,"    ","")&amp;IF(PrnDB!$K312=3,"    ","")&amp;PrnDB!$G312)</f>
        <v/>
      </c>
    </row>
    <row r="313" spans="1:15" x14ac:dyDescent="0.25">
      <c r="A313" s="16"/>
      <c r="B313" s="107" t="str">
        <f t="shared" si="51"/>
        <v>Dividends and Distributions</v>
      </c>
      <c r="C313" s="108">
        <f t="shared" si="52"/>
        <v>-1200</v>
      </c>
      <c r="D313" s="108">
        <f t="shared" si="53"/>
        <v>-1</v>
      </c>
      <c r="G313" s="109">
        <f ca="1">OFFSET(B313,PrnDB!$J313,0)</f>
        <v>0</v>
      </c>
      <c r="H313" s="110">
        <f ca="1">OFFSET(C313,PrnDB!$J313,0)</f>
        <v>0</v>
      </c>
      <c r="I313" s="110">
        <f ca="1">OFFSET(D313,PrnDB!$J313,0)</f>
        <v>0</v>
      </c>
      <c r="J313" s="110">
        <f t="shared" si="47"/>
        <v>269</v>
      </c>
      <c r="K313" s="111">
        <f ca="1">IF(PrnDB!$G313=0,0,IFERROR(INDEX($R$3:$R$23,MATCH(G313,$Q$3:$Q$23,0),1),3))</f>
        <v>0</v>
      </c>
      <c r="L313" s="111">
        <f t="shared" ca="1" si="44"/>
        <v>0</v>
      </c>
      <c r="M313" s="111">
        <f t="shared" ca="1" si="45"/>
        <v>0</v>
      </c>
      <c r="N313" s="111" t="b">
        <f t="shared" ca="1" si="46"/>
        <v>0</v>
      </c>
      <c r="O313" s="111" t="str">
        <f ca="1">IF(PrnDB!$K313=0,"",IF(PrnDB!$K313&gt;1,"    ","")&amp;IF(PrnDB!$K313=3,"    ","")&amp;PrnDB!$G313)</f>
        <v/>
      </c>
    </row>
    <row r="314" spans="1:15" x14ac:dyDescent="0.25">
      <c r="B314" s="107" t="str">
        <f t="shared" si="51"/>
        <v>Other Financing Payments</v>
      </c>
      <c r="C314" s="108">
        <f t="shared" si="52"/>
        <v>0</v>
      </c>
      <c r="D314" s="108">
        <f t="shared" si="53"/>
        <v>-1</v>
      </c>
      <c r="G314" s="109">
        <f ca="1">OFFSET(B314,PrnDB!$J314,0)</f>
        <v>0</v>
      </c>
      <c r="H314" s="110">
        <f ca="1">OFFSET(C314,PrnDB!$J314,0)</f>
        <v>0</v>
      </c>
      <c r="I314" s="110">
        <f ca="1">OFFSET(D314,PrnDB!$J314,0)</f>
        <v>0</v>
      </c>
      <c r="J314" s="110">
        <f t="shared" si="47"/>
        <v>269</v>
      </c>
      <c r="K314" s="111">
        <f ca="1">IF(PrnDB!$G314=0,0,IFERROR(INDEX($R$3:$R$23,MATCH(G314,$Q$3:$Q$23,0),1),3))</f>
        <v>0</v>
      </c>
      <c r="L314" s="111">
        <f t="shared" ca="1" si="44"/>
        <v>0</v>
      </c>
      <c r="M314" s="111">
        <f t="shared" ca="1" si="45"/>
        <v>0</v>
      </c>
      <c r="N314" s="111" t="b">
        <f t="shared" ca="1" si="46"/>
        <v>0</v>
      </c>
      <c r="O314" s="111" t="str">
        <f ca="1">IF(PrnDB!$K314=0,"",IF(PrnDB!$K314&gt;1,"    ","")&amp;IF(PrnDB!$K314=3,"    ","")&amp;PrnDB!$G314)</f>
        <v/>
      </c>
    </row>
    <row r="315" spans="1:15" x14ac:dyDescent="0.25">
      <c r="A315" s="16"/>
      <c r="B315" s="107" t="str">
        <f t="shared" si="51"/>
        <v>Total Financing Payments:</v>
      </c>
      <c r="C315" s="108">
        <f t="shared" si="52"/>
        <v>-3192</v>
      </c>
      <c r="D315" s="108">
        <f t="shared" si="53"/>
        <v>-1</v>
      </c>
      <c r="G315" s="109">
        <f ca="1">OFFSET(B315,PrnDB!$J315,0)</f>
        <v>0</v>
      </c>
      <c r="H315" s="110">
        <f ca="1">OFFSET(C315,PrnDB!$J315,0)</f>
        <v>0</v>
      </c>
      <c r="I315" s="110">
        <f ca="1">OFFSET(D315,PrnDB!$J315,0)</f>
        <v>0</v>
      </c>
      <c r="J315" s="110">
        <f t="shared" si="47"/>
        <v>269</v>
      </c>
      <c r="K315" s="111">
        <f ca="1">IF(PrnDB!$G315=0,0,IFERROR(INDEX($R$3:$R$23,MATCH(G315,$Q$3:$Q$23,0),1),3))</f>
        <v>0</v>
      </c>
      <c r="L315" s="111">
        <f t="shared" ca="1" si="44"/>
        <v>0</v>
      </c>
      <c r="M315" s="111">
        <f t="shared" ca="1" si="45"/>
        <v>0</v>
      </c>
      <c r="N315" s="111" t="b">
        <f t="shared" ca="1" si="46"/>
        <v>0</v>
      </c>
      <c r="O315" s="111" t="str">
        <f ca="1">IF(PrnDB!$K315=0,"",IF(PrnDB!$K315&gt;1,"    ","")&amp;IF(PrnDB!$K315=3,"    ","")&amp;PrnDB!$G315)</f>
        <v/>
      </c>
    </row>
    <row r="316" spans="1:15" x14ac:dyDescent="0.25">
      <c r="B316" s="107" t="str">
        <f t="shared" si="51"/>
        <v>Net Cash from Financing Activities:</v>
      </c>
      <c r="C316" s="108">
        <f t="shared" si="52"/>
        <v>2808</v>
      </c>
      <c r="D316" s="108">
        <f t="shared" si="53"/>
        <v>1</v>
      </c>
      <c r="G316" s="109">
        <f ca="1">OFFSET(B316,PrnDB!$J316,0)</f>
        <v>0</v>
      </c>
      <c r="H316" s="110">
        <f ca="1">OFFSET(C316,PrnDB!$J316,0)</f>
        <v>0</v>
      </c>
      <c r="I316" s="110">
        <f ca="1">OFFSET(D316,PrnDB!$J316,0)</f>
        <v>0</v>
      </c>
      <c r="J316" s="110">
        <f t="shared" si="47"/>
        <v>269</v>
      </c>
      <c r="K316" s="111">
        <f ca="1">IF(PrnDB!$G316=0,0,IFERROR(INDEX($R$3:$R$23,MATCH(G316,$Q$3:$Q$23,0),1),3))</f>
        <v>0</v>
      </c>
      <c r="L316" s="111">
        <f t="shared" ca="1" si="44"/>
        <v>0</v>
      </c>
      <c r="M316" s="111">
        <f t="shared" ca="1" si="45"/>
        <v>0</v>
      </c>
      <c r="N316" s="111" t="b">
        <f t="shared" ca="1" si="46"/>
        <v>0</v>
      </c>
      <c r="O316" s="111" t="str">
        <f ca="1">IF(PrnDB!$K316=0,"",IF(PrnDB!$K316&gt;1,"    ","")&amp;IF(PrnDB!$K316=3,"    ","")&amp;PrnDB!$G316)</f>
        <v/>
      </c>
    </row>
    <row r="317" spans="1:15" x14ac:dyDescent="0.25">
      <c r="A317" s="16"/>
      <c r="B317" s="107">
        <f t="shared" si="51"/>
        <v>0</v>
      </c>
      <c r="C317" s="108">
        <f t="shared" si="52"/>
        <v>0</v>
      </c>
      <c r="D317" s="108">
        <f t="shared" si="53"/>
        <v>-1</v>
      </c>
      <c r="G317" s="109">
        <f ca="1">OFFSET(B317,PrnDB!$J317,0)</f>
        <v>0</v>
      </c>
      <c r="H317" s="110">
        <f ca="1">OFFSET(C317,PrnDB!$J317,0)</f>
        <v>0</v>
      </c>
      <c r="I317" s="110">
        <f ca="1">OFFSET(D317,PrnDB!$J317,0)</f>
        <v>0</v>
      </c>
      <c r="J317" s="110">
        <f t="shared" si="47"/>
        <v>269</v>
      </c>
      <c r="K317" s="111">
        <f ca="1">IF(PrnDB!$G317=0,0,IFERROR(INDEX($R$3:$R$23,MATCH(G317,$Q$3:$Q$23,0),1),3))</f>
        <v>0</v>
      </c>
      <c r="L317" s="111">
        <f t="shared" ca="1" si="44"/>
        <v>0</v>
      </c>
      <c r="M317" s="111">
        <f t="shared" ca="1" si="45"/>
        <v>0</v>
      </c>
      <c r="N317" s="111" t="b">
        <f t="shared" ca="1" si="46"/>
        <v>0</v>
      </c>
      <c r="O317" s="111" t="str">
        <f ca="1">IF(PrnDB!$K317=0,"",IF(PrnDB!$K317&gt;1,"    ","")&amp;IF(PrnDB!$K317=3,"    ","")&amp;PrnDB!$G317)</f>
        <v/>
      </c>
    </row>
    <row r="318" spans="1:15" x14ac:dyDescent="0.25">
      <c r="B318" s="107" t="str">
        <f t="shared" si="51"/>
        <v>Net Cash Flow:</v>
      </c>
      <c r="C318" s="108">
        <f t="shared" si="52"/>
        <v>2178</v>
      </c>
      <c r="D318" s="108">
        <f t="shared" si="53"/>
        <v>1</v>
      </c>
      <c r="G318" s="109">
        <f ca="1">OFFSET(B318,PrnDB!$J318,0)</f>
        <v>0</v>
      </c>
      <c r="H318" s="110">
        <f ca="1">OFFSET(C318,PrnDB!$J318,0)</f>
        <v>0</v>
      </c>
      <c r="I318" s="110">
        <f ca="1">OFFSET(D318,PrnDB!$J318,0)</f>
        <v>0</v>
      </c>
      <c r="J318" s="110">
        <f t="shared" si="47"/>
        <v>269</v>
      </c>
      <c r="K318" s="111">
        <f ca="1">IF(PrnDB!$G318=0,0,IFERROR(INDEX($R$3:$R$23,MATCH(G318,$Q$3:$Q$23,0),1),3))</f>
        <v>0</v>
      </c>
      <c r="L318" s="111">
        <f t="shared" ca="1" si="44"/>
        <v>0</v>
      </c>
      <c r="M318" s="111">
        <f t="shared" ca="1" si="45"/>
        <v>0</v>
      </c>
      <c r="N318" s="111" t="b">
        <f t="shared" ca="1" si="46"/>
        <v>0</v>
      </c>
      <c r="O318" s="111" t="str">
        <f ca="1">IF(PrnDB!$K318=0,"",IF(PrnDB!$K318&gt;1,"    ","")&amp;IF(PrnDB!$K318=3,"    ","")&amp;PrnDB!$G318)</f>
        <v/>
      </c>
    </row>
    <row r="319" spans="1:15" x14ac:dyDescent="0.25">
      <c r="A319" s="16"/>
      <c r="B319" s="107" t="str">
        <f t="shared" si="51"/>
        <v>Cash Beginning Balance</v>
      </c>
      <c r="C319" s="108">
        <f t="shared" si="52"/>
        <v>3000</v>
      </c>
      <c r="D319" s="108">
        <f t="shared" si="53"/>
        <v>1</v>
      </c>
      <c r="G319" s="109">
        <f ca="1">OFFSET(B319,PrnDB!$J319,0)</f>
        <v>0</v>
      </c>
      <c r="H319" s="110">
        <f ca="1">OFFSET(C319,PrnDB!$J319,0)</f>
        <v>0</v>
      </c>
      <c r="I319" s="110">
        <f ca="1">OFFSET(D319,PrnDB!$J319,0)</f>
        <v>0</v>
      </c>
      <c r="J319" s="110">
        <f t="shared" si="47"/>
        <v>269</v>
      </c>
      <c r="K319" s="111">
        <f ca="1">IF(PrnDB!$G319=0,0,IFERROR(INDEX($R$3:$R$23,MATCH(G319,$Q$3:$Q$23,0),1),3))</f>
        <v>0</v>
      </c>
      <c r="L319" s="111">
        <f t="shared" ca="1" si="44"/>
        <v>0</v>
      </c>
      <c r="M319" s="111">
        <f t="shared" ca="1" si="45"/>
        <v>0</v>
      </c>
      <c r="N319" s="111" t="b">
        <f t="shared" ca="1" si="46"/>
        <v>0</v>
      </c>
      <c r="O319" s="111" t="str">
        <f ca="1">IF(PrnDB!$K319=0,"",IF(PrnDB!$K319&gt;1,"    ","")&amp;IF(PrnDB!$K319=3,"    ","")&amp;PrnDB!$G319)</f>
        <v/>
      </c>
    </row>
    <row r="320" spans="1:15" x14ac:dyDescent="0.25">
      <c r="B320" s="107" t="str">
        <f t="shared" si="51"/>
        <v>Cash End Balance</v>
      </c>
      <c r="C320" s="108">
        <f t="shared" si="52"/>
        <v>5178</v>
      </c>
      <c r="D320" s="108">
        <f t="shared" si="53"/>
        <v>1</v>
      </c>
      <c r="G320" s="109">
        <f ca="1">OFFSET(B320,PrnDB!$J320,0)</f>
        <v>0</v>
      </c>
      <c r="H320" s="110">
        <f ca="1">OFFSET(C320,PrnDB!$J320,0)</f>
        <v>0</v>
      </c>
      <c r="I320" s="110">
        <f ca="1">OFFSET(D320,PrnDB!$J320,0)</f>
        <v>0</v>
      </c>
      <c r="J320" s="110">
        <f t="shared" si="47"/>
        <v>269</v>
      </c>
      <c r="K320" s="111">
        <f ca="1">IF(PrnDB!$G320=0,0,IFERROR(INDEX($R$3:$R$23,MATCH(G320,$Q$3:$Q$23,0),1),3))</f>
        <v>0</v>
      </c>
      <c r="L320" s="111">
        <f t="shared" ca="1" si="44"/>
        <v>0</v>
      </c>
      <c r="M320" s="111">
        <f t="shared" ca="1" si="45"/>
        <v>0</v>
      </c>
      <c r="N320" s="111" t="b">
        <f t="shared" ca="1" si="46"/>
        <v>0</v>
      </c>
      <c r="O320" s="111" t="str">
        <f ca="1">IF(PrnDB!$K320=0,"",IF(PrnDB!$K320&gt;1,"    ","")&amp;IF(PrnDB!$K320=3,"    ","")&amp;PrnDB!$G320)</f>
        <v/>
      </c>
    </row>
    <row r="321" spans="1:15" x14ac:dyDescent="0.25">
      <c r="A321" s="16"/>
      <c r="B321" s="107">
        <f t="shared" si="51"/>
        <v>0</v>
      </c>
      <c r="C321" s="108">
        <f t="shared" si="52"/>
        <v>0</v>
      </c>
      <c r="D321" s="108">
        <f t="shared" si="53"/>
        <v>-1</v>
      </c>
      <c r="G321" s="109">
        <f ca="1">OFFSET(B321,PrnDB!$J321,0)</f>
        <v>0</v>
      </c>
      <c r="H321" s="110">
        <f ca="1">OFFSET(C321,PrnDB!$J321,0)</f>
        <v>0</v>
      </c>
      <c r="I321" s="110">
        <f ca="1">OFFSET(D321,PrnDB!$J321,0)</f>
        <v>0</v>
      </c>
      <c r="J321" s="110">
        <f t="shared" si="47"/>
        <v>269</v>
      </c>
      <c r="K321" s="111">
        <f ca="1">IF(PrnDB!$G321=0,0,IFERROR(INDEX($R$3:$R$23,MATCH(G321,$Q$3:$Q$23,0),1),3))</f>
        <v>0</v>
      </c>
      <c r="L321" s="111">
        <f t="shared" ca="1" si="44"/>
        <v>0</v>
      </c>
      <c r="M321" s="111">
        <f t="shared" ca="1" si="45"/>
        <v>0</v>
      </c>
      <c r="N321" s="111" t="b">
        <f t="shared" ca="1" si="46"/>
        <v>0</v>
      </c>
      <c r="O321" s="111" t="str">
        <f ca="1">IF(PrnDB!$K321=0,"",IF(PrnDB!$K321&gt;1,"    ","")&amp;IF(PrnDB!$K321=3,"    ","")&amp;PrnDB!$G321)</f>
        <v/>
      </c>
    </row>
    <row r="322" spans="1:15" x14ac:dyDescent="0.25">
      <c r="B322" s="107">
        <f t="shared" si="51"/>
        <v>0</v>
      </c>
      <c r="C322" s="108">
        <f t="shared" si="52"/>
        <v>0</v>
      </c>
      <c r="D322" s="108">
        <f t="shared" si="53"/>
        <v>-1</v>
      </c>
      <c r="G322" s="109">
        <f ca="1">OFFSET(B322,PrnDB!$J322,0)</f>
        <v>0</v>
      </c>
      <c r="H322" s="110">
        <f ca="1">OFFSET(C322,PrnDB!$J322,0)</f>
        <v>0</v>
      </c>
      <c r="I322" s="110">
        <f ca="1">OFFSET(D322,PrnDB!$J322,0)</f>
        <v>0</v>
      </c>
      <c r="J322" s="110">
        <f t="shared" si="47"/>
        <v>269</v>
      </c>
      <c r="K322" s="111">
        <f ca="1">IF(PrnDB!$G322=0,0,IFERROR(INDEX($R$3:$R$23,MATCH(G322,$Q$3:$Q$23,0),1),3))</f>
        <v>0</v>
      </c>
      <c r="L322" s="111">
        <f t="shared" ca="1" si="44"/>
        <v>0</v>
      </c>
      <c r="M322" s="111">
        <f t="shared" ca="1" si="45"/>
        <v>0</v>
      </c>
      <c r="N322" s="111" t="b">
        <f t="shared" ca="1" si="46"/>
        <v>0</v>
      </c>
      <c r="O322" s="111" t="str">
        <f ca="1">IF(PrnDB!$K322=0,"",IF(PrnDB!$K322&gt;1,"    ","")&amp;IF(PrnDB!$K322=3,"    ","")&amp;PrnDB!$G322)</f>
        <v/>
      </c>
    </row>
    <row r="323" spans="1:15" x14ac:dyDescent="0.25">
      <c r="A323" s="16"/>
      <c r="B323" s="107">
        <f t="shared" si="51"/>
        <v>0</v>
      </c>
      <c r="C323" s="108">
        <f t="shared" si="52"/>
        <v>0</v>
      </c>
      <c r="D323" s="108">
        <f t="shared" si="53"/>
        <v>-1</v>
      </c>
      <c r="G323" s="109">
        <f ca="1">OFFSET(B323,PrnDB!$J323,0)</f>
        <v>0</v>
      </c>
      <c r="H323" s="110">
        <f ca="1">OFFSET(C323,PrnDB!$J323,0)</f>
        <v>0</v>
      </c>
      <c r="I323" s="110">
        <f ca="1">OFFSET(D323,PrnDB!$J323,0)</f>
        <v>0</v>
      </c>
      <c r="J323" s="110">
        <f t="shared" si="47"/>
        <v>269</v>
      </c>
      <c r="K323" s="111">
        <f ca="1">IF(PrnDB!$G323=0,0,IFERROR(INDEX($R$3:$R$23,MATCH(G323,$Q$3:$Q$23,0),1),3))</f>
        <v>0</v>
      </c>
      <c r="L323" s="111">
        <f t="shared" ref="L323:L386" ca="1" si="54">IFERROR(INDEX($S$3:$S$23,MATCH(G323,$Q$3:$Q$23,0),1),0)</f>
        <v>0</v>
      </c>
      <c r="M323" s="111">
        <f t="shared" ref="M323:M386" ca="1" si="55">IFERROR(INDEX($T$3:$T$23,MATCH(G323,$Q$3:$Q$23,0),1),0)</f>
        <v>0</v>
      </c>
      <c r="N323" s="111" t="b">
        <f t="shared" ref="N323:N386" ca="1" si="56">ROW(N321)&lt;=$Q$28</f>
        <v>0</v>
      </c>
      <c r="O323" s="111" t="str">
        <f ca="1">IF(PrnDB!$K323=0,"",IF(PrnDB!$K323&gt;1,"    ","")&amp;IF(PrnDB!$K323=3,"    ","")&amp;PrnDB!$G323)</f>
        <v/>
      </c>
    </row>
    <row r="324" spans="1:15" x14ac:dyDescent="0.25">
      <c r="B324" s="107">
        <f t="shared" si="51"/>
        <v>0</v>
      </c>
      <c r="C324" s="108">
        <f t="shared" si="52"/>
        <v>0</v>
      </c>
      <c r="D324" s="108">
        <f t="shared" si="53"/>
        <v>-1</v>
      </c>
      <c r="G324" s="109">
        <f ca="1">OFFSET(B324,PrnDB!$J324,0)</f>
        <v>0</v>
      </c>
      <c r="H324" s="110">
        <f ca="1">OFFSET(C324,PrnDB!$J324,0)</f>
        <v>0</v>
      </c>
      <c r="I324" s="110">
        <f ca="1">OFFSET(D324,PrnDB!$J324,0)</f>
        <v>0</v>
      </c>
      <c r="J324" s="110">
        <f t="shared" ref="J324:J387" si="57">IF(ROW(J322)&lt;=$Q$26,0,IF(ROW(J322)&lt;=($Q$26+$Q$27),150-$Q$26,300-$Q$26-$Q$27))</f>
        <v>269</v>
      </c>
      <c r="K324" s="111">
        <f ca="1">IF(PrnDB!$G324=0,0,IFERROR(INDEX($R$3:$R$23,MATCH(G324,$Q$3:$Q$23,0),1),3))</f>
        <v>0</v>
      </c>
      <c r="L324" s="111">
        <f t="shared" ca="1" si="54"/>
        <v>0</v>
      </c>
      <c r="M324" s="111">
        <f t="shared" ca="1" si="55"/>
        <v>0</v>
      </c>
      <c r="N324" s="111" t="b">
        <f t="shared" ca="1" si="56"/>
        <v>0</v>
      </c>
      <c r="O324" s="111" t="str">
        <f ca="1">IF(PrnDB!$K324=0,"",IF(PrnDB!$K324&gt;1,"    ","")&amp;IF(PrnDB!$K324=3,"    ","")&amp;PrnDB!$G324)</f>
        <v/>
      </c>
    </row>
    <row r="325" spans="1:15" x14ac:dyDescent="0.25">
      <c r="A325" s="16"/>
      <c r="B325" s="107">
        <f t="shared" si="51"/>
        <v>0</v>
      </c>
      <c r="C325" s="108">
        <f t="shared" si="52"/>
        <v>0</v>
      </c>
      <c r="D325" s="108">
        <f t="shared" si="53"/>
        <v>-1</v>
      </c>
      <c r="G325" s="109">
        <f ca="1">OFFSET(B325,PrnDB!$J325,0)</f>
        <v>0</v>
      </c>
      <c r="H325" s="110">
        <f ca="1">OFFSET(C325,PrnDB!$J325,0)</f>
        <v>0</v>
      </c>
      <c r="I325" s="110">
        <f ca="1">OFFSET(D325,PrnDB!$J325,0)</f>
        <v>0</v>
      </c>
      <c r="J325" s="110">
        <f t="shared" si="57"/>
        <v>269</v>
      </c>
      <c r="K325" s="111">
        <f ca="1">IF(PrnDB!$G325=0,0,IFERROR(INDEX($R$3:$R$23,MATCH(G325,$Q$3:$Q$23,0),1),3))</f>
        <v>0</v>
      </c>
      <c r="L325" s="111">
        <f t="shared" ca="1" si="54"/>
        <v>0</v>
      </c>
      <c r="M325" s="111">
        <f t="shared" ca="1" si="55"/>
        <v>0</v>
      </c>
      <c r="N325" s="111" t="b">
        <f t="shared" ca="1" si="56"/>
        <v>0</v>
      </c>
      <c r="O325" s="111" t="str">
        <f ca="1">IF(PrnDB!$K325=0,"",IF(PrnDB!$K325&gt;1,"    ","")&amp;IF(PrnDB!$K325=3,"    ","")&amp;PrnDB!$G325)</f>
        <v/>
      </c>
    </row>
    <row r="326" spans="1:15" x14ac:dyDescent="0.25">
      <c r="B326" s="107">
        <f t="shared" si="51"/>
        <v>0</v>
      </c>
      <c r="C326" s="108">
        <f t="shared" si="52"/>
        <v>0</v>
      </c>
      <c r="D326" s="108">
        <f t="shared" si="53"/>
        <v>-1</v>
      </c>
      <c r="G326" s="109">
        <f ca="1">OFFSET(B326,PrnDB!$J326,0)</f>
        <v>0</v>
      </c>
      <c r="H326" s="110">
        <f ca="1">OFFSET(C326,PrnDB!$J326,0)</f>
        <v>0</v>
      </c>
      <c r="I326" s="110">
        <f ca="1">OFFSET(D326,PrnDB!$J326,0)</f>
        <v>0</v>
      </c>
      <c r="J326" s="110">
        <f t="shared" si="57"/>
        <v>269</v>
      </c>
      <c r="K326" s="111">
        <f ca="1">IF(PrnDB!$G326=0,0,IFERROR(INDEX($R$3:$R$23,MATCH(G326,$Q$3:$Q$23,0),1),3))</f>
        <v>0</v>
      </c>
      <c r="L326" s="111">
        <f t="shared" ca="1" si="54"/>
        <v>0</v>
      </c>
      <c r="M326" s="111">
        <f t="shared" ca="1" si="55"/>
        <v>0</v>
      </c>
      <c r="N326" s="111" t="b">
        <f t="shared" ca="1" si="56"/>
        <v>0</v>
      </c>
      <c r="O326" s="111" t="str">
        <f ca="1">IF(PrnDB!$K326=0,"",IF(PrnDB!$K326&gt;1,"    ","")&amp;IF(PrnDB!$K326=3,"    ","")&amp;PrnDB!$G326)</f>
        <v/>
      </c>
    </row>
    <row r="327" spans="1:15" x14ac:dyDescent="0.25">
      <c r="A327" s="16"/>
      <c r="B327" s="107">
        <f t="shared" si="51"/>
        <v>0</v>
      </c>
      <c r="C327" s="108">
        <f t="shared" si="52"/>
        <v>0</v>
      </c>
      <c r="D327" s="108">
        <f t="shared" si="53"/>
        <v>-1</v>
      </c>
      <c r="G327" s="109">
        <f ca="1">OFFSET(B327,PrnDB!$J327,0)</f>
        <v>0</v>
      </c>
      <c r="H327" s="110">
        <f ca="1">OFFSET(C327,PrnDB!$J327,0)</f>
        <v>0</v>
      </c>
      <c r="I327" s="110">
        <f ca="1">OFFSET(D327,PrnDB!$J327,0)</f>
        <v>0</v>
      </c>
      <c r="J327" s="110">
        <f t="shared" si="57"/>
        <v>269</v>
      </c>
      <c r="K327" s="111">
        <f ca="1">IF(PrnDB!$G327=0,0,IFERROR(INDEX($R$3:$R$23,MATCH(G327,$Q$3:$Q$23,0),1),3))</f>
        <v>0</v>
      </c>
      <c r="L327" s="111">
        <f t="shared" ca="1" si="54"/>
        <v>0</v>
      </c>
      <c r="M327" s="111">
        <f t="shared" ca="1" si="55"/>
        <v>0</v>
      </c>
      <c r="N327" s="111" t="b">
        <f t="shared" ca="1" si="56"/>
        <v>0</v>
      </c>
      <c r="O327" s="111" t="str">
        <f ca="1">IF(PrnDB!$K327=0,"",IF(PrnDB!$K327&gt;1,"    ","")&amp;IF(PrnDB!$K327=3,"    ","")&amp;PrnDB!$G327)</f>
        <v/>
      </c>
    </row>
    <row r="328" spans="1:15" x14ac:dyDescent="0.25">
      <c r="B328" s="107">
        <f t="shared" si="51"/>
        <v>0</v>
      </c>
      <c r="C328" s="108">
        <f t="shared" si="52"/>
        <v>0</v>
      </c>
      <c r="D328" s="108">
        <f t="shared" si="53"/>
        <v>-1</v>
      </c>
      <c r="G328" s="109">
        <f ca="1">OFFSET(B328,PrnDB!$J328,0)</f>
        <v>0</v>
      </c>
      <c r="H328" s="110">
        <f ca="1">OFFSET(C328,PrnDB!$J328,0)</f>
        <v>0</v>
      </c>
      <c r="I328" s="110">
        <f ca="1">OFFSET(D328,PrnDB!$J328,0)</f>
        <v>0</v>
      </c>
      <c r="J328" s="110">
        <f t="shared" si="57"/>
        <v>269</v>
      </c>
      <c r="K328" s="111">
        <f ca="1">IF(PrnDB!$G328=0,0,IFERROR(INDEX($R$3:$R$23,MATCH(G328,$Q$3:$Q$23,0),1),3))</f>
        <v>0</v>
      </c>
      <c r="L328" s="111">
        <f t="shared" ca="1" si="54"/>
        <v>0</v>
      </c>
      <c r="M328" s="111">
        <f t="shared" ca="1" si="55"/>
        <v>0</v>
      </c>
      <c r="N328" s="111" t="b">
        <f t="shared" ca="1" si="56"/>
        <v>0</v>
      </c>
      <c r="O328" s="111" t="str">
        <f ca="1">IF(PrnDB!$K328=0,"",IF(PrnDB!$K328&gt;1,"    ","")&amp;IF(PrnDB!$K328=3,"    ","")&amp;PrnDB!$G328)</f>
        <v/>
      </c>
    </row>
    <row r="329" spans="1:15" x14ac:dyDescent="0.25">
      <c r="A329" s="16"/>
      <c r="B329" s="107">
        <f t="shared" si="51"/>
        <v>0</v>
      </c>
      <c r="C329" s="108">
        <f t="shared" si="52"/>
        <v>0</v>
      </c>
      <c r="D329" s="108">
        <f t="shared" si="53"/>
        <v>-1</v>
      </c>
      <c r="G329" s="109">
        <f ca="1">OFFSET(B329,PrnDB!$J329,0)</f>
        <v>0</v>
      </c>
      <c r="H329" s="110">
        <f ca="1">OFFSET(C329,PrnDB!$J329,0)</f>
        <v>0</v>
      </c>
      <c r="I329" s="110">
        <f ca="1">OFFSET(D329,PrnDB!$J329,0)</f>
        <v>0</v>
      </c>
      <c r="J329" s="110">
        <f t="shared" si="57"/>
        <v>269</v>
      </c>
      <c r="K329" s="111">
        <f ca="1">IF(PrnDB!$G329=0,0,IFERROR(INDEX($R$3:$R$23,MATCH(G329,$Q$3:$Q$23,0),1),3))</f>
        <v>0</v>
      </c>
      <c r="L329" s="111">
        <f t="shared" ca="1" si="54"/>
        <v>0</v>
      </c>
      <c r="M329" s="111">
        <f t="shared" ca="1" si="55"/>
        <v>0</v>
      </c>
      <c r="N329" s="111" t="b">
        <f t="shared" ca="1" si="56"/>
        <v>0</v>
      </c>
      <c r="O329" s="111" t="str">
        <f ca="1">IF(PrnDB!$K329=0,"",IF(PrnDB!$K329&gt;1,"    ","")&amp;IF(PrnDB!$K329=3,"    ","")&amp;PrnDB!$G329)</f>
        <v/>
      </c>
    </row>
    <row r="330" spans="1:15" x14ac:dyDescent="0.25">
      <c r="B330" s="107">
        <f t="shared" ref="B330:B361" si="58">IF(AND(ROW()-2+ROW(CashFlow2)-299&gt;=ROW(CashFlow3H)-6,ROW()-2+ROW(CashFlow2)-299&lt;=ROW(CashFlow3)),INDEX(Input,ROW(CashFlow3H)+ROW()-7-300,2),0)</f>
        <v>0</v>
      </c>
      <c r="C330" s="108">
        <f t="shared" si="52"/>
        <v>0</v>
      </c>
      <c r="D330" s="108">
        <f t="shared" si="53"/>
        <v>-1</v>
      </c>
      <c r="G330" s="109">
        <f ca="1">OFFSET(B330,PrnDB!$J330,0)</f>
        <v>0</v>
      </c>
      <c r="H330" s="110">
        <f ca="1">OFFSET(C330,PrnDB!$J330,0)</f>
        <v>0</v>
      </c>
      <c r="I330" s="110">
        <f ca="1">OFFSET(D330,PrnDB!$J330,0)</f>
        <v>0</v>
      </c>
      <c r="J330" s="110">
        <f t="shared" si="57"/>
        <v>269</v>
      </c>
      <c r="K330" s="111">
        <f ca="1">IF(PrnDB!$G330=0,0,IFERROR(INDEX($R$3:$R$23,MATCH(G330,$Q$3:$Q$23,0),1),3))</f>
        <v>0</v>
      </c>
      <c r="L330" s="111">
        <f t="shared" ca="1" si="54"/>
        <v>0</v>
      </c>
      <c r="M330" s="111">
        <f t="shared" ca="1" si="55"/>
        <v>0</v>
      </c>
      <c r="N330" s="111" t="b">
        <f t="shared" ca="1" si="56"/>
        <v>0</v>
      </c>
      <c r="O330" s="111" t="str">
        <f ca="1">IF(PrnDB!$K330=0,"",IF(PrnDB!$K330&gt;1,"    ","")&amp;IF(PrnDB!$K330=3,"    ","")&amp;PrnDB!$G330)</f>
        <v/>
      </c>
    </row>
    <row r="331" spans="1:15" x14ac:dyDescent="0.25">
      <c r="A331" s="16"/>
      <c r="B331" s="107">
        <f t="shared" si="58"/>
        <v>0</v>
      </c>
      <c r="C331" s="108">
        <f t="shared" si="52"/>
        <v>0</v>
      </c>
      <c r="D331" s="108">
        <f t="shared" si="53"/>
        <v>-1</v>
      </c>
      <c r="G331" s="109">
        <f ca="1">OFFSET(B331,PrnDB!$J331,0)</f>
        <v>0</v>
      </c>
      <c r="H331" s="110">
        <f ca="1">OFFSET(C331,PrnDB!$J331,0)</f>
        <v>0</v>
      </c>
      <c r="I331" s="110">
        <f ca="1">OFFSET(D331,PrnDB!$J331,0)</f>
        <v>0</v>
      </c>
      <c r="J331" s="110">
        <f t="shared" si="57"/>
        <v>269</v>
      </c>
      <c r="K331" s="111">
        <f ca="1">IF(PrnDB!$G331=0,0,IFERROR(INDEX($R$3:$R$23,MATCH(G331,$Q$3:$Q$23,0),1),3))</f>
        <v>0</v>
      </c>
      <c r="L331" s="111">
        <f t="shared" ca="1" si="54"/>
        <v>0</v>
      </c>
      <c r="M331" s="111">
        <f t="shared" ca="1" si="55"/>
        <v>0</v>
      </c>
      <c r="N331" s="111" t="b">
        <f t="shared" ca="1" si="56"/>
        <v>0</v>
      </c>
      <c r="O331" s="111" t="str">
        <f ca="1">IF(PrnDB!$K331=0,"",IF(PrnDB!$K331&gt;1,"    ","")&amp;IF(PrnDB!$K331=3,"    ","")&amp;PrnDB!$G331)</f>
        <v/>
      </c>
    </row>
    <row r="332" spans="1:15" x14ac:dyDescent="0.25">
      <c r="B332" s="107">
        <f t="shared" si="58"/>
        <v>0</v>
      </c>
      <c r="C332" s="108">
        <f t="shared" si="52"/>
        <v>0</v>
      </c>
      <c r="D332" s="108">
        <f t="shared" si="53"/>
        <v>-1</v>
      </c>
      <c r="G332" s="109">
        <f ca="1">OFFSET(B332,PrnDB!$J332,0)</f>
        <v>0</v>
      </c>
      <c r="H332" s="110">
        <f ca="1">OFFSET(C332,PrnDB!$J332,0)</f>
        <v>0</v>
      </c>
      <c r="I332" s="110">
        <f ca="1">OFFSET(D332,PrnDB!$J332,0)</f>
        <v>0</v>
      </c>
      <c r="J332" s="110">
        <f t="shared" si="57"/>
        <v>269</v>
      </c>
      <c r="K332" s="111">
        <f ca="1">IF(PrnDB!$G332=0,0,IFERROR(INDEX($R$3:$R$23,MATCH(G332,$Q$3:$Q$23,0),1),3))</f>
        <v>0</v>
      </c>
      <c r="L332" s="111">
        <f t="shared" ca="1" si="54"/>
        <v>0</v>
      </c>
      <c r="M332" s="111">
        <f t="shared" ca="1" si="55"/>
        <v>0</v>
      </c>
      <c r="N332" s="111" t="b">
        <f t="shared" ca="1" si="56"/>
        <v>0</v>
      </c>
      <c r="O332" s="111" t="str">
        <f ca="1">IF(PrnDB!$K332=0,"",IF(PrnDB!$K332&gt;1,"    ","")&amp;IF(PrnDB!$K332=3,"    ","")&amp;PrnDB!$G332)</f>
        <v/>
      </c>
    </row>
    <row r="333" spans="1:15" x14ac:dyDescent="0.25">
      <c r="A333" s="16"/>
      <c r="B333" s="107">
        <f t="shared" si="58"/>
        <v>0</v>
      </c>
      <c r="C333" s="108">
        <f t="shared" si="52"/>
        <v>0</v>
      </c>
      <c r="D333" s="108">
        <f t="shared" si="53"/>
        <v>-1</v>
      </c>
      <c r="G333" s="109">
        <f ca="1">OFFSET(B333,PrnDB!$J333,0)</f>
        <v>0</v>
      </c>
      <c r="H333" s="110">
        <f ca="1">OFFSET(C333,PrnDB!$J333,0)</f>
        <v>0</v>
      </c>
      <c r="I333" s="110">
        <f ca="1">OFFSET(D333,PrnDB!$J333,0)</f>
        <v>0</v>
      </c>
      <c r="J333" s="110">
        <f t="shared" si="57"/>
        <v>269</v>
      </c>
      <c r="K333" s="111">
        <f ca="1">IF(PrnDB!$G333=0,0,IFERROR(INDEX($R$3:$R$23,MATCH(G333,$Q$3:$Q$23,0),1),3))</f>
        <v>0</v>
      </c>
      <c r="L333" s="111">
        <f t="shared" ca="1" si="54"/>
        <v>0</v>
      </c>
      <c r="M333" s="111">
        <f t="shared" ca="1" si="55"/>
        <v>0</v>
      </c>
      <c r="N333" s="111" t="b">
        <f t="shared" ca="1" si="56"/>
        <v>0</v>
      </c>
      <c r="O333" s="111" t="str">
        <f ca="1">IF(PrnDB!$K333=0,"",IF(PrnDB!$K333&gt;1,"    ","")&amp;IF(PrnDB!$K333=3,"    ","")&amp;PrnDB!$G333)</f>
        <v/>
      </c>
    </row>
    <row r="334" spans="1:15" x14ac:dyDescent="0.25">
      <c r="B334" s="107">
        <f t="shared" si="58"/>
        <v>0</v>
      </c>
      <c r="C334" s="108">
        <f t="shared" si="52"/>
        <v>0</v>
      </c>
      <c r="D334" s="108">
        <f t="shared" si="53"/>
        <v>-1</v>
      </c>
      <c r="G334" s="109">
        <f ca="1">OFFSET(B334,PrnDB!$J334,0)</f>
        <v>0</v>
      </c>
      <c r="H334" s="110">
        <f ca="1">OFFSET(C334,PrnDB!$J334,0)</f>
        <v>0</v>
      </c>
      <c r="I334" s="110">
        <f ca="1">OFFSET(D334,PrnDB!$J334,0)</f>
        <v>0</v>
      </c>
      <c r="J334" s="110">
        <f t="shared" si="57"/>
        <v>269</v>
      </c>
      <c r="K334" s="111">
        <f ca="1">IF(PrnDB!$G334=0,0,IFERROR(INDEX($R$3:$R$23,MATCH(G334,$Q$3:$Q$23,0),1),3))</f>
        <v>0</v>
      </c>
      <c r="L334" s="111">
        <f t="shared" ca="1" si="54"/>
        <v>0</v>
      </c>
      <c r="M334" s="111">
        <f t="shared" ca="1" si="55"/>
        <v>0</v>
      </c>
      <c r="N334" s="111" t="b">
        <f t="shared" ca="1" si="56"/>
        <v>0</v>
      </c>
      <c r="O334" s="111" t="str">
        <f ca="1">IF(PrnDB!$K334=0,"",IF(PrnDB!$K334&gt;1,"    ","")&amp;IF(PrnDB!$K334=3,"    ","")&amp;PrnDB!$G334)</f>
        <v/>
      </c>
    </row>
    <row r="335" spans="1:15" x14ac:dyDescent="0.25">
      <c r="A335" s="16"/>
      <c r="B335" s="107">
        <f t="shared" si="58"/>
        <v>0</v>
      </c>
      <c r="C335" s="108">
        <f t="shared" ref="C335:C366" si="59">IF(D335=0,0,IF(AND(ROW()-2+ROW(CashFlow2)-299&gt;=ROW(CashFlow3H)-6,ROW()-2+ROW(CashFlow2)-299&lt;=ROW(CashFlow3)+4),INDEX(Input,ROW(CashFlow3H)+ROW()-7-300,15),0)*D335)</f>
        <v>0</v>
      </c>
      <c r="D335" s="108">
        <f t="shared" ref="D335:D366" si="60">IF(AND(ROW()-2+ROW(CashFlow2)-300&lt;ROW(CashFlow3N)-2),1,-1)*IFERROR(INDEX($U$3:$U$23,MATCH(B335,$Q$3:$Q$23,0),1),1)</f>
        <v>-1</v>
      </c>
      <c r="G335" s="109">
        <f ca="1">OFFSET(B335,PrnDB!$J335,0)</f>
        <v>0</v>
      </c>
      <c r="H335" s="110">
        <f ca="1">OFFSET(C335,PrnDB!$J335,0)</f>
        <v>0</v>
      </c>
      <c r="I335" s="110">
        <f ca="1">OFFSET(D335,PrnDB!$J335,0)</f>
        <v>0</v>
      </c>
      <c r="J335" s="110">
        <f t="shared" si="57"/>
        <v>269</v>
      </c>
      <c r="K335" s="111">
        <f ca="1">IF(PrnDB!$G335=0,0,IFERROR(INDEX($R$3:$R$23,MATCH(G335,$Q$3:$Q$23,0),1),3))</f>
        <v>0</v>
      </c>
      <c r="L335" s="111">
        <f t="shared" ca="1" si="54"/>
        <v>0</v>
      </c>
      <c r="M335" s="111">
        <f t="shared" ca="1" si="55"/>
        <v>0</v>
      </c>
      <c r="N335" s="111" t="b">
        <f t="shared" ca="1" si="56"/>
        <v>0</v>
      </c>
      <c r="O335" s="111" t="str">
        <f ca="1">IF(PrnDB!$K335=0,"",IF(PrnDB!$K335&gt;1,"    ","")&amp;IF(PrnDB!$K335=3,"    ","")&amp;PrnDB!$G335)</f>
        <v/>
      </c>
    </row>
    <row r="336" spans="1:15" x14ac:dyDescent="0.25">
      <c r="B336" s="107">
        <f t="shared" si="58"/>
        <v>0</v>
      </c>
      <c r="C336" s="108">
        <f t="shared" si="59"/>
        <v>0</v>
      </c>
      <c r="D336" s="108">
        <f t="shared" si="60"/>
        <v>-1</v>
      </c>
      <c r="G336" s="109">
        <f ca="1">OFFSET(B336,PrnDB!$J336,0)</f>
        <v>0</v>
      </c>
      <c r="H336" s="110">
        <f ca="1">OFFSET(C336,PrnDB!$J336,0)</f>
        <v>0</v>
      </c>
      <c r="I336" s="110">
        <f ca="1">OFFSET(D336,PrnDB!$J336,0)</f>
        <v>0</v>
      </c>
      <c r="J336" s="110">
        <f t="shared" si="57"/>
        <v>269</v>
      </c>
      <c r="K336" s="111">
        <f ca="1">IF(PrnDB!$G336=0,0,IFERROR(INDEX($R$3:$R$23,MATCH(G336,$Q$3:$Q$23,0),1),3))</f>
        <v>0</v>
      </c>
      <c r="L336" s="111">
        <f t="shared" ca="1" si="54"/>
        <v>0</v>
      </c>
      <c r="M336" s="111">
        <f t="shared" ca="1" si="55"/>
        <v>0</v>
      </c>
      <c r="N336" s="111" t="b">
        <f t="shared" ca="1" si="56"/>
        <v>0</v>
      </c>
      <c r="O336" s="111" t="str">
        <f ca="1">IF(PrnDB!$K336=0,"",IF(PrnDB!$K336&gt;1,"    ","")&amp;IF(PrnDB!$K336=3,"    ","")&amp;PrnDB!$G336)</f>
        <v/>
      </c>
    </row>
    <row r="337" spans="1:15" x14ac:dyDescent="0.25">
      <c r="A337" s="16"/>
      <c r="B337" s="107">
        <f t="shared" si="58"/>
        <v>0</v>
      </c>
      <c r="C337" s="108">
        <f t="shared" si="59"/>
        <v>0</v>
      </c>
      <c r="D337" s="108">
        <f t="shared" si="60"/>
        <v>-1</v>
      </c>
      <c r="G337" s="109">
        <f ca="1">OFFSET(B337,PrnDB!$J337,0)</f>
        <v>0</v>
      </c>
      <c r="H337" s="110">
        <f ca="1">OFFSET(C337,PrnDB!$J337,0)</f>
        <v>0</v>
      </c>
      <c r="I337" s="110">
        <f ca="1">OFFSET(D337,PrnDB!$J337,0)</f>
        <v>0</v>
      </c>
      <c r="J337" s="110">
        <f t="shared" si="57"/>
        <v>269</v>
      </c>
      <c r="K337" s="111">
        <f ca="1">IF(PrnDB!$G337=0,0,IFERROR(INDEX($R$3:$R$23,MATCH(G337,$Q$3:$Q$23,0),1),3))</f>
        <v>0</v>
      </c>
      <c r="L337" s="111">
        <f t="shared" ca="1" si="54"/>
        <v>0</v>
      </c>
      <c r="M337" s="111">
        <f t="shared" ca="1" si="55"/>
        <v>0</v>
      </c>
      <c r="N337" s="111" t="b">
        <f t="shared" ca="1" si="56"/>
        <v>0</v>
      </c>
      <c r="O337" s="111" t="str">
        <f ca="1">IF(PrnDB!$K337=0,"",IF(PrnDB!$K337&gt;1,"    ","")&amp;IF(PrnDB!$K337=3,"    ","")&amp;PrnDB!$G337)</f>
        <v/>
      </c>
    </row>
    <row r="338" spans="1:15" x14ac:dyDescent="0.25">
      <c r="B338" s="107">
        <f t="shared" si="58"/>
        <v>0</v>
      </c>
      <c r="C338" s="108">
        <f t="shared" si="59"/>
        <v>0</v>
      </c>
      <c r="D338" s="108">
        <f t="shared" si="60"/>
        <v>-1</v>
      </c>
      <c r="G338" s="109">
        <f ca="1">OFFSET(B338,PrnDB!$J338,0)</f>
        <v>0</v>
      </c>
      <c r="H338" s="110">
        <f ca="1">OFFSET(C338,PrnDB!$J338,0)</f>
        <v>0</v>
      </c>
      <c r="I338" s="110">
        <f ca="1">OFFSET(D338,PrnDB!$J338,0)</f>
        <v>0</v>
      </c>
      <c r="J338" s="110">
        <f t="shared" si="57"/>
        <v>269</v>
      </c>
      <c r="K338" s="111">
        <f ca="1">IF(PrnDB!$G338=0,0,IFERROR(INDEX($R$3:$R$23,MATCH(G338,$Q$3:$Q$23,0),1),3))</f>
        <v>0</v>
      </c>
      <c r="L338" s="111">
        <f t="shared" ca="1" si="54"/>
        <v>0</v>
      </c>
      <c r="M338" s="111">
        <f t="shared" ca="1" si="55"/>
        <v>0</v>
      </c>
      <c r="N338" s="111" t="b">
        <f t="shared" ca="1" si="56"/>
        <v>0</v>
      </c>
      <c r="O338" s="111" t="str">
        <f ca="1">IF(PrnDB!$K338=0,"",IF(PrnDB!$K338&gt;1,"    ","")&amp;IF(PrnDB!$K338=3,"    ","")&amp;PrnDB!$G338)</f>
        <v/>
      </c>
    </row>
    <row r="339" spans="1:15" x14ac:dyDescent="0.25">
      <c r="A339" s="16"/>
      <c r="B339" s="107">
        <f t="shared" si="58"/>
        <v>0</v>
      </c>
      <c r="C339" s="108">
        <f t="shared" si="59"/>
        <v>0</v>
      </c>
      <c r="D339" s="108">
        <f t="shared" si="60"/>
        <v>-1</v>
      </c>
      <c r="G339" s="109">
        <f ca="1">OFFSET(B339,PrnDB!$J339,0)</f>
        <v>0</v>
      </c>
      <c r="H339" s="110">
        <f ca="1">OFFSET(C339,PrnDB!$J339,0)</f>
        <v>0</v>
      </c>
      <c r="I339" s="110">
        <f ca="1">OFFSET(D339,PrnDB!$J339,0)</f>
        <v>0</v>
      </c>
      <c r="J339" s="110">
        <f t="shared" si="57"/>
        <v>269</v>
      </c>
      <c r="K339" s="111">
        <f ca="1">IF(PrnDB!$G339=0,0,IFERROR(INDEX($R$3:$R$23,MATCH(G339,$Q$3:$Q$23,0),1),3))</f>
        <v>0</v>
      </c>
      <c r="L339" s="111">
        <f t="shared" ca="1" si="54"/>
        <v>0</v>
      </c>
      <c r="M339" s="111">
        <f t="shared" ca="1" si="55"/>
        <v>0</v>
      </c>
      <c r="N339" s="111" t="b">
        <f t="shared" ca="1" si="56"/>
        <v>0</v>
      </c>
      <c r="O339" s="111" t="str">
        <f ca="1">IF(PrnDB!$K339=0,"",IF(PrnDB!$K339&gt;1,"    ","")&amp;IF(PrnDB!$K339=3,"    ","")&amp;PrnDB!$G339)</f>
        <v/>
      </c>
    </row>
    <row r="340" spans="1:15" x14ac:dyDescent="0.25">
      <c r="B340" s="107">
        <f t="shared" si="58"/>
        <v>0</v>
      </c>
      <c r="C340" s="108">
        <f t="shared" si="59"/>
        <v>0</v>
      </c>
      <c r="D340" s="108">
        <f t="shared" si="60"/>
        <v>-1</v>
      </c>
      <c r="G340" s="109">
        <f ca="1">OFFSET(B340,PrnDB!$J340,0)</f>
        <v>0</v>
      </c>
      <c r="H340" s="110">
        <f ca="1">OFFSET(C340,PrnDB!$J340,0)</f>
        <v>0</v>
      </c>
      <c r="I340" s="110">
        <f ca="1">OFFSET(D340,PrnDB!$J340,0)</f>
        <v>0</v>
      </c>
      <c r="J340" s="110">
        <f t="shared" si="57"/>
        <v>269</v>
      </c>
      <c r="K340" s="111">
        <f ca="1">IF(PrnDB!$G340=0,0,IFERROR(INDEX($R$3:$R$23,MATCH(G340,$Q$3:$Q$23,0),1),3))</f>
        <v>0</v>
      </c>
      <c r="L340" s="111">
        <f t="shared" ca="1" si="54"/>
        <v>0</v>
      </c>
      <c r="M340" s="111">
        <f t="shared" ca="1" si="55"/>
        <v>0</v>
      </c>
      <c r="N340" s="111" t="b">
        <f t="shared" ca="1" si="56"/>
        <v>0</v>
      </c>
      <c r="O340" s="111" t="str">
        <f ca="1">IF(PrnDB!$K340=0,"",IF(PrnDB!$K340&gt;1,"    ","")&amp;IF(PrnDB!$K340=3,"    ","")&amp;PrnDB!$G340)</f>
        <v/>
      </c>
    </row>
    <row r="341" spans="1:15" x14ac:dyDescent="0.25">
      <c r="A341" s="16"/>
      <c r="B341" s="107">
        <f t="shared" si="58"/>
        <v>0</v>
      </c>
      <c r="C341" s="108">
        <f t="shared" si="59"/>
        <v>0</v>
      </c>
      <c r="D341" s="108">
        <f t="shared" si="60"/>
        <v>-1</v>
      </c>
      <c r="G341" s="109">
        <f ca="1">OFFSET(B341,PrnDB!$J341,0)</f>
        <v>0</v>
      </c>
      <c r="H341" s="110">
        <f ca="1">OFFSET(C341,PrnDB!$J341,0)</f>
        <v>0</v>
      </c>
      <c r="I341" s="110">
        <f ca="1">OFFSET(D341,PrnDB!$J341,0)</f>
        <v>0</v>
      </c>
      <c r="J341" s="110">
        <f t="shared" si="57"/>
        <v>269</v>
      </c>
      <c r="K341" s="111">
        <f ca="1">IF(PrnDB!$G341=0,0,IFERROR(INDEX($R$3:$R$23,MATCH(G341,$Q$3:$Q$23,0),1),3))</f>
        <v>0</v>
      </c>
      <c r="L341" s="111">
        <f t="shared" ca="1" si="54"/>
        <v>0</v>
      </c>
      <c r="M341" s="111">
        <f t="shared" ca="1" si="55"/>
        <v>0</v>
      </c>
      <c r="N341" s="111" t="b">
        <f t="shared" ca="1" si="56"/>
        <v>0</v>
      </c>
      <c r="O341" s="111" t="str">
        <f ca="1">IF(PrnDB!$K341=0,"",IF(PrnDB!$K341&gt;1,"    ","")&amp;IF(PrnDB!$K341=3,"    ","")&amp;PrnDB!$G341)</f>
        <v/>
      </c>
    </row>
    <row r="342" spans="1:15" x14ac:dyDescent="0.25">
      <c r="B342" s="107">
        <f t="shared" si="58"/>
        <v>0</v>
      </c>
      <c r="C342" s="108">
        <f t="shared" si="59"/>
        <v>0</v>
      </c>
      <c r="D342" s="108">
        <f t="shared" si="60"/>
        <v>-1</v>
      </c>
      <c r="G342" s="109">
        <f ca="1">OFFSET(B342,PrnDB!$J342,0)</f>
        <v>0</v>
      </c>
      <c r="H342" s="110">
        <f ca="1">OFFSET(C342,PrnDB!$J342,0)</f>
        <v>0</v>
      </c>
      <c r="I342" s="110">
        <f ca="1">OFFSET(D342,PrnDB!$J342,0)</f>
        <v>0</v>
      </c>
      <c r="J342" s="110">
        <f t="shared" si="57"/>
        <v>269</v>
      </c>
      <c r="K342" s="111">
        <f ca="1">IF(PrnDB!$G342=0,0,IFERROR(INDEX($R$3:$R$23,MATCH(G342,$Q$3:$Q$23,0),1),3))</f>
        <v>0</v>
      </c>
      <c r="L342" s="111">
        <f t="shared" ca="1" si="54"/>
        <v>0</v>
      </c>
      <c r="M342" s="111">
        <f t="shared" ca="1" si="55"/>
        <v>0</v>
      </c>
      <c r="N342" s="111" t="b">
        <f t="shared" ca="1" si="56"/>
        <v>0</v>
      </c>
      <c r="O342" s="111" t="str">
        <f ca="1">IF(PrnDB!$K342=0,"",IF(PrnDB!$K342&gt;1,"    ","")&amp;IF(PrnDB!$K342=3,"    ","")&amp;PrnDB!$G342)</f>
        <v/>
      </c>
    </row>
    <row r="343" spans="1:15" x14ac:dyDescent="0.25">
      <c r="A343" s="16"/>
      <c r="B343" s="107">
        <f t="shared" si="58"/>
        <v>0</v>
      </c>
      <c r="C343" s="108">
        <f t="shared" si="59"/>
        <v>0</v>
      </c>
      <c r="D343" s="108">
        <f t="shared" si="60"/>
        <v>-1</v>
      </c>
      <c r="G343" s="109">
        <f ca="1">OFFSET(B343,PrnDB!$J343,0)</f>
        <v>0</v>
      </c>
      <c r="H343" s="110">
        <f ca="1">OFFSET(C343,PrnDB!$J343,0)</f>
        <v>0</v>
      </c>
      <c r="I343" s="110">
        <f ca="1">OFFSET(D343,PrnDB!$J343,0)</f>
        <v>0</v>
      </c>
      <c r="J343" s="110">
        <f t="shared" si="57"/>
        <v>269</v>
      </c>
      <c r="K343" s="111">
        <f ca="1">IF(PrnDB!$G343=0,0,IFERROR(INDEX($R$3:$R$23,MATCH(G343,$Q$3:$Q$23,0),1),3))</f>
        <v>0</v>
      </c>
      <c r="L343" s="111">
        <f t="shared" ca="1" si="54"/>
        <v>0</v>
      </c>
      <c r="M343" s="111">
        <f t="shared" ca="1" si="55"/>
        <v>0</v>
      </c>
      <c r="N343" s="111" t="b">
        <f t="shared" ca="1" si="56"/>
        <v>0</v>
      </c>
      <c r="O343" s="111" t="str">
        <f ca="1">IF(PrnDB!$K343=0,"",IF(PrnDB!$K343&gt;1,"    ","")&amp;IF(PrnDB!$K343=3,"    ","")&amp;PrnDB!$G343)</f>
        <v/>
      </c>
    </row>
    <row r="344" spans="1:15" x14ac:dyDescent="0.25">
      <c r="B344" s="107">
        <f t="shared" si="58"/>
        <v>0</v>
      </c>
      <c r="C344" s="108">
        <f t="shared" si="59"/>
        <v>0</v>
      </c>
      <c r="D344" s="108">
        <f t="shared" si="60"/>
        <v>-1</v>
      </c>
      <c r="G344" s="109">
        <f ca="1">OFFSET(B344,PrnDB!$J344,0)</f>
        <v>0</v>
      </c>
      <c r="H344" s="110">
        <f ca="1">OFFSET(C344,PrnDB!$J344,0)</f>
        <v>0</v>
      </c>
      <c r="I344" s="110">
        <f ca="1">OFFSET(D344,PrnDB!$J344,0)</f>
        <v>0</v>
      </c>
      <c r="J344" s="110">
        <f t="shared" si="57"/>
        <v>269</v>
      </c>
      <c r="K344" s="111">
        <f ca="1">IF(PrnDB!$G344=0,0,IFERROR(INDEX($R$3:$R$23,MATCH(G344,$Q$3:$Q$23,0),1),3))</f>
        <v>0</v>
      </c>
      <c r="L344" s="111">
        <f t="shared" ca="1" si="54"/>
        <v>0</v>
      </c>
      <c r="M344" s="111">
        <f t="shared" ca="1" si="55"/>
        <v>0</v>
      </c>
      <c r="N344" s="111" t="b">
        <f t="shared" ca="1" si="56"/>
        <v>0</v>
      </c>
      <c r="O344" s="111" t="str">
        <f ca="1">IF(PrnDB!$K344=0,"",IF(PrnDB!$K344&gt;1,"    ","")&amp;IF(PrnDB!$K344=3,"    ","")&amp;PrnDB!$G344)</f>
        <v/>
      </c>
    </row>
    <row r="345" spans="1:15" x14ac:dyDescent="0.25">
      <c r="A345" s="16"/>
      <c r="B345" s="107">
        <f t="shared" si="58"/>
        <v>0</v>
      </c>
      <c r="C345" s="108">
        <f t="shared" si="59"/>
        <v>0</v>
      </c>
      <c r="D345" s="108">
        <f t="shared" si="60"/>
        <v>-1</v>
      </c>
      <c r="G345" s="109">
        <f ca="1">OFFSET(B345,PrnDB!$J345,0)</f>
        <v>0</v>
      </c>
      <c r="H345" s="110">
        <f ca="1">OFFSET(C345,PrnDB!$J345,0)</f>
        <v>0</v>
      </c>
      <c r="I345" s="110">
        <f ca="1">OFFSET(D345,PrnDB!$J345,0)</f>
        <v>0</v>
      </c>
      <c r="J345" s="110">
        <f t="shared" si="57"/>
        <v>269</v>
      </c>
      <c r="K345" s="111">
        <f ca="1">IF(PrnDB!$G345=0,0,IFERROR(INDEX($R$3:$R$23,MATCH(G345,$Q$3:$Q$23,0),1),3))</f>
        <v>0</v>
      </c>
      <c r="L345" s="111">
        <f t="shared" ca="1" si="54"/>
        <v>0</v>
      </c>
      <c r="M345" s="111">
        <f t="shared" ca="1" si="55"/>
        <v>0</v>
      </c>
      <c r="N345" s="111" t="b">
        <f t="shared" ca="1" si="56"/>
        <v>0</v>
      </c>
      <c r="O345" s="111" t="str">
        <f ca="1">IF(PrnDB!$K345=0,"",IF(PrnDB!$K345&gt;1,"    ","")&amp;IF(PrnDB!$K345=3,"    ","")&amp;PrnDB!$G345)</f>
        <v/>
      </c>
    </row>
    <row r="346" spans="1:15" x14ac:dyDescent="0.25">
      <c r="B346" s="107">
        <f t="shared" si="58"/>
        <v>0</v>
      </c>
      <c r="C346" s="108">
        <f t="shared" si="59"/>
        <v>0</v>
      </c>
      <c r="D346" s="108">
        <f t="shared" si="60"/>
        <v>-1</v>
      </c>
      <c r="G346" s="109">
        <f ca="1">OFFSET(B346,PrnDB!$J346,0)</f>
        <v>0</v>
      </c>
      <c r="H346" s="110">
        <f ca="1">OFFSET(C346,PrnDB!$J346,0)</f>
        <v>0</v>
      </c>
      <c r="I346" s="110">
        <f ca="1">OFFSET(D346,PrnDB!$J346,0)</f>
        <v>0</v>
      </c>
      <c r="J346" s="110">
        <f t="shared" si="57"/>
        <v>269</v>
      </c>
      <c r="K346" s="111">
        <f ca="1">IF(PrnDB!$G346=0,0,IFERROR(INDEX($R$3:$R$23,MATCH(G346,$Q$3:$Q$23,0),1),3))</f>
        <v>0</v>
      </c>
      <c r="L346" s="111">
        <f t="shared" ca="1" si="54"/>
        <v>0</v>
      </c>
      <c r="M346" s="111">
        <f t="shared" ca="1" si="55"/>
        <v>0</v>
      </c>
      <c r="N346" s="111" t="b">
        <f t="shared" ca="1" si="56"/>
        <v>0</v>
      </c>
      <c r="O346" s="111" t="str">
        <f ca="1">IF(PrnDB!$K346=0,"",IF(PrnDB!$K346&gt;1,"    ","")&amp;IF(PrnDB!$K346=3,"    ","")&amp;PrnDB!$G346)</f>
        <v/>
      </c>
    </row>
    <row r="347" spans="1:15" x14ac:dyDescent="0.25">
      <c r="A347" s="16"/>
      <c r="B347" s="107">
        <f t="shared" si="58"/>
        <v>0</v>
      </c>
      <c r="C347" s="108">
        <f t="shared" si="59"/>
        <v>0</v>
      </c>
      <c r="D347" s="108">
        <f t="shared" si="60"/>
        <v>-1</v>
      </c>
      <c r="G347" s="109">
        <f ca="1">OFFSET(B347,PrnDB!$J347,0)</f>
        <v>0</v>
      </c>
      <c r="H347" s="110">
        <f ca="1">OFFSET(C347,PrnDB!$J347,0)</f>
        <v>0</v>
      </c>
      <c r="I347" s="110">
        <f ca="1">OFFSET(D347,PrnDB!$J347,0)</f>
        <v>0</v>
      </c>
      <c r="J347" s="110">
        <f t="shared" si="57"/>
        <v>269</v>
      </c>
      <c r="K347" s="111">
        <f ca="1">IF(PrnDB!$G347=0,0,IFERROR(INDEX($R$3:$R$23,MATCH(G347,$Q$3:$Q$23,0),1),3))</f>
        <v>0</v>
      </c>
      <c r="L347" s="111">
        <f t="shared" ca="1" si="54"/>
        <v>0</v>
      </c>
      <c r="M347" s="111">
        <f t="shared" ca="1" si="55"/>
        <v>0</v>
      </c>
      <c r="N347" s="111" t="b">
        <f t="shared" ca="1" si="56"/>
        <v>0</v>
      </c>
      <c r="O347" s="111" t="str">
        <f ca="1">IF(PrnDB!$K347=0,"",IF(PrnDB!$K347&gt;1,"    ","")&amp;IF(PrnDB!$K347=3,"    ","")&amp;PrnDB!$G347)</f>
        <v/>
      </c>
    </row>
    <row r="348" spans="1:15" x14ac:dyDescent="0.25">
      <c r="B348" s="107">
        <f t="shared" si="58"/>
        <v>0</v>
      </c>
      <c r="C348" s="108">
        <f t="shared" si="59"/>
        <v>0</v>
      </c>
      <c r="D348" s="108">
        <f t="shared" si="60"/>
        <v>-1</v>
      </c>
      <c r="G348" s="109">
        <f ca="1">OFFSET(B348,PrnDB!$J348,0)</f>
        <v>0</v>
      </c>
      <c r="H348" s="110">
        <f ca="1">OFFSET(C348,PrnDB!$J348,0)</f>
        <v>0</v>
      </c>
      <c r="I348" s="110">
        <f ca="1">OFFSET(D348,PrnDB!$J348,0)</f>
        <v>0</v>
      </c>
      <c r="J348" s="110">
        <f t="shared" si="57"/>
        <v>269</v>
      </c>
      <c r="K348" s="111">
        <f ca="1">IF(PrnDB!$G348=0,0,IFERROR(INDEX($R$3:$R$23,MATCH(G348,$Q$3:$Q$23,0),1),3))</f>
        <v>0</v>
      </c>
      <c r="L348" s="111">
        <f t="shared" ca="1" si="54"/>
        <v>0</v>
      </c>
      <c r="M348" s="111">
        <f t="shared" ca="1" si="55"/>
        <v>0</v>
      </c>
      <c r="N348" s="111" t="b">
        <f t="shared" ca="1" si="56"/>
        <v>0</v>
      </c>
      <c r="O348" s="111" t="str">
        <f ca="1">IF(PrnDB!$K348=0,"",IF(PrnDB!$K348&gt;1,"    ","")&amp;IF(PrnDB!$K348=3,"    ","")&amp;PrnDB!$G348)</f>
        <v/>
      </c>
    </row>
    <row r="349" spans="1:15" x14ac:dyDescent="0.25">
      <c r="A349" s="16"/>
      <c r="B349" s="107">
        <f t="shared" si="58"/>
        <v>0</v>
      </c>
      <c r="C349" s="108">
        <f t="shared" si="59"/>
        <v>0</v>
      </c>
      <c r="D349" s="108">
        <f t="shared" si="60"/>
        <v>-1</v>
      </c>
      <c r="G349" s="109">
        <f ca="1">OFFSET(B349,PrnDB!$J349,0)</f>
        <v>0</v>
      </c>
      <c r="H349" s="110">
        <f ca="1">OFFSET(C349,PrnDB!$J349,0)</f>
        <v>0</v>
      </c>
      <c r="I349" s="110">
        <f ca="1">OFFSET(D349,PrnDB!$J349,0)</f>
        <v>0</v>
      </c>
      <c r="J349" s="110">
        <f t="shared" si="57"/>
        <v>269</v>
      </c>
      <c r="K349" s="111">
        <f ca="1">IF(PrnDB!$G349=0,0,IFERROR(INDEX($R$3:$R$23,MATCH(G349,$Q$3:$Q$23,0),1),3))</f>
        <v>0</v>
      </c>
      <c r="L349" s="111">
        <f t="shared" ca="1" si="54"/>
        <v>0</v>
      </c>
      <c r="M349" s="111">
        <f t="shared" ca="1" si="55"/>
        <v>0</v>
      </c>
      <c r="N349" s="111" t="b">
        <f t="shared" ca="1" si="56"/>
        <v>0</v>
      </c>
      <c r="O349" s="111" t="str">
        <f ca="1">IF(PrnDB!$K349=0,"",IF(PrnDB!$K349&gt;1,"    ","")&amp;IF(PrnDB!$K349=3,"    ","")&amp;PrnDB!$G349)</f>
        <v/>
      </c>
    </row>
    <row r="350" spans="1:15" x14ac:dyDescent="0.25">
      <c r="B350" s="107">
        <f t="shared" si="58"/>
        <v>0</v>
      </c>
      <c r="C350" s="108">
        <f t="shared" si="59"/>
        <v>0</v>
      </c>
      <c r="D350" s="108">
        <f t="shared" si="60"/>
        <v>-1</v>
      </c>
      <c r="G350" s="109">
        <f ca="1">OFFSET(B350,PrnDB!$J350,0)</f>
        <v>0</v>
      </c>
      <c r="H350" s="110">
        <f ca="1">OFFSET(C350,PrnDB!$J350,0)</f>
        <v>0</v>
      </c>
      <c r="I350" s="110">
        <f ca="1">OFFSET(D350,PrnDB!$J350,0)</f>
        <v>0</v>
      </c>
      <c r="J350" s="110">
        <f t="shared" si="57"/>
        <v>269</v>
      </c>
      <c r="K350" s="111">
        <f ca="1">IF(PrnDB!$G350=0,0,IFERROR(INDEX($R$3:$R$23,MATCH(G350,$Q$3:$Q$23,0),1),3))</f>
        <v>0</v>
      </c>
      <c r="L350" s="111">
        <f t="shared" ca="1" si="54"/>
        <v>0</v>
      </c>
      <c r="M350" s="111">
        <f t="shared" ca="1" si="55"/>
        <v>0</v>
      </c>
      <c r="N350" s="111" t="b">
        <f t="shared" ca="1" si="56"/>
        <v>0</v>
      </c>
      <c r="O350" s="111" t="str">
        <f ca="1">IF(PrnDB!$K350=0,"",IF(PrnDB!$K350&gt;1,"    ","")&amp;IF(PrnDB!$K350=3,"    ","")&amp;PrnDB!$G350)</f>
        <v/>
      </c>
    </row>
    <row r="351" spans="1:15" x14ac:dyDescent="0.25">
      <c r="A351" s="16"/>
      <c r="B351" s="107">
        <f t="shared" si="58"/>
        <v>0</v>
      </c>
      <c r="C351" s="108">
        <f t="shared" si="59"/>
        <v>0</v>
      </c>
      <c r="D351" s="108">
        <f t="shared" si="60"/>
        <v>-1</v>
      </c>
      <c r="G351" s="109">
        <f ca="1">OFFSET(B351,PrnDB!$J351,0)</f>
        <v>0</v>
      </c>
      <c r="H351" s="110">
        <f ca="1">OFFSET(C351,PrnDB!$J351,0)</f>
        <v>0</v>
      </c>
      <c r="I351" s="110">
        <f ca="1">OFFSET(D351,PrnDB!$J351,0)</f>
        <v>0</v>
      </c>
      <c r="J351" s="110">
        <f t="shared" si="57"/>
        <v>269</v>
      </c>
      <c r="K351" s="111">
        <f ca="1">IF(PrnDB!$G351=0,0,IFERROR(INDEX($R$3:$R$23,MATCH(G351,$Q$3:$Q$23,0),1),3))</f>
        <v>0</v>
      </c>
      <c r="L351" s="111">
        <f t="shared" ca="1" si="54"/>
        <v>0</v>
      </c>
      <c r="M351" s="111">
        <f t="shared" ca="1" si="55"/>
        <v>0</v>
      </c>
      <c r="N351" s="111" t="b">
        <f t="shared" ca="1" si="56"/>
        <v>0</v>
      </c>
      <c r="O351" s="111" t="str">
        <f ca="1">IF(PrnDB!$K351=0,"",IF(PrnDB!$K351&gt;1,"    ","")&amp;IF(PrnDB!$K351=3,"    ","")&amp;PrnDB!$G351)</f>
        <v/>
      </c>
    </row>
    <row r="352" spans="1:15" x14ac:dyDescent="0.25">
      <c r="B352" s="107">
        <f t="shared" si="58"/>
        <v>0</v>
      </c>
      <c r="C352" s="108">
        <f t="shared" si="59"/>
        <v>0</v>
      </c>
      <c r="D352" s="108">
        <f t="shared" si="60"/>
        <v>-1</v>
      </c>
      <c r="G352" s="109">
        <f ca="1">OFFSET(B352,PrnDB!$J352,0)</f>
        <v>0</v>
      </c>
      <c r="H352" s="110">
        <f ca="1">OFFSET(C352,PrnDB!$J352,0)</f>
        <v>0</v>
      </c>
      <c r="I352" s="110">
        <f ca="1">OFFSET(D352,PrnDB!$J352,0)</f>
        <v>0</v>
      </c>
      <c r="J352" s="110">
        <f t="shared" si="57"/>
        <v>269</v>
      </c>
      <c r="K352" s="111">
        <f ca="1">IF(PrnDB!$G352=0,0,IFERROR(INDEX($R$3:$R$23,MATCH(G352,$Q$3:$Q$23,0),1),3))</f>
        <v>0</v>
      </c>
      <c r="L352" s="111">
        <f t="shared" ca="1" si="54"/>
        <v>0</v>
      </c>
      <c r="M352" s="111">
        <f t="shared" ca="1" si="55"/>
        <v>0</v>
      </c>
      <c r="N352" s="111" t="b">
        <f t="shared" ca="1" si="56"/>
        <v>0</v>
      </c>
      <c r="O352" s="111" t="str">
        <f ca="1">IF(PrnDB!$K352=0,"",IF(PrnDB!$K352&gt;1,"    ","")&amp;IF(PrnDB!$K352=3,"    ","")&amp;PrnDB!$G352)</f>
        <v/>
      </c>
    </row>
    <row r="353" spans="1:15" x14ac:dyDescent="0.25">
      <c r="A353" s="16"/>
      <c r="B353" s="107">
        <f t="shared" si="58"/>
        <v>0</v>
      </c>
      <c r="C353" s="108">
        <f t="shared" si="59"/>
        <v>0</v>
      </c>
      <c r="D353" s="108">
        <f t="shared" si="60"/>
        <v>-1</v>
      </c>
      <c r="G353" s="109">
        <f ca="1">OFFSET(B353,PrnDB!$J353,0)</f>
        <v>0</v>
      </c>
      <c r="H353" s="110">
        <f ca="1">OFFSET(C353,PrnDB!$J353,0)</f>
        <v>0</v>
      </c>
      <c r="I353" s="110">
        <f ca="1">OFFSET(D353,PrnDB!$J353,0)</f>
        <v>0</v>
      </c>
      <c r="J353" s="110">
        <f t="shared" si="57"/>
        <v>269</v>
      </c>
      <c r="K353" s="111">
        <f ca="1">IF(PrnDB!$G353=0,0,IFERROR(INDEX($R$3:$R$23,MATCH(G353,$Q$3:$Q$23,0),1),3))</f>
        <v>0</v>
      </c>
      <c r="L353" s="111">
        <f t="shared" ca="1" si="54"/>
        <v>0</v>
      </c>
      <c r="M353" s="111">
        <f t="shared" ca="1" si="55"/>
        <v>0</v>
      </c>
      <c r="N353" s="111" t="b">
        <f t="shared" ca="1" si="56"/>
        <v>0</v>
      </c>
      <c r="O353" s="111" t="str">
        <f ca="1">IF(PrnDB!$K353=0,"",IF(PrnDB!$K353&gt;1,"    ","")&amp;IF(PrnDB!$K353=3,"    ","")&amp;PrnDB!$G353)</f>
        <v/>
      </c>
    </row>
    <row r="354" spans="1:15" x14ac:dyDescent="0.25">
      <c r="B354" s="107">
        <f t="shared" si="58"/>
        <v>0</v>
      </c>
      <c r="C354" s="108">
        <f t="shared" si="59"/>
        <v>0</v>
      </c>
      <c r="D354" s="108">
        <f t="shared" si="60"/>
        <v>-1</v>
      </c>
      <c r="G354" s="109">
        <f ca="1">OFFSET(B354,PrnDB!$J354,0)</f>
        <v>0</v>
      </c>
      <c r="H354" s="110">
        <f ca="1">OFFSET(C354,PrnDB!$J354,0)</f>
        <v>0</v>
      </c>
      <c r="I354" s="110">
        <f ca="1">OFFSET(D354,PrnDB!$J354,0)</f>
        <v>0</v>
      </c>
      <c r="J354" s="110">
        <f t="shared" si="57"/>
        <v>269</v>
      </c>
      <c r="K354" s="111">
        <f ca="1">IF(PrnDB!$G354=0,0,IFERROR(INDEX($R$3:$R$23,MATCH(G354,$Q$3:$Q$23,0),1),3))</f>
        <v>0</v>
      </c>
      <c r="L354" s="111">
        <f t="shared" ca="1" si="54"/>
        <v>0</v>
      </c>
      <c r="M354" s="111">
        <f t="shared" ca="1" si="55"/>
        <v>0</v>
      </c>
      <c r="N354" s="111" t="b">
        <f t="shared" ca="1" si="56"/>
        <v>0</v>
      </c>
      <c r="O354" s="111" t="str">
        <f ca="1">IF(PrnDB!$K354=0,"",IF(PrnDB!$K354&gt;1,"    ","")&amp;IF(PrnDB!$K354=3,"    ","")&amp;PrnDB!$G354)</f>
        <v/>
      </c>
    </row>
    <row r="355" spans="1:15" x14ac:dyDescent="0.25">
      <c r="A355" s="16"/>
      <c r="B355" s="107">
        <f t="shared" si="58"/>
        <v>0</v>
      </c>
      <c r="C355" s="108">
        <f t="shared" si="59"/>
        <v>0</v>
      </c>
      <c r="D355" s="108">
        <f t="shared" si="60"/>
        <v>-1</v>
      </c>
      <c r="G355" s="109">
        <f ca="1">OFFSET(B355,PrnDB!$J355,0)</f>
        <v>0</v>
      </c>
      <c r="H355" s="110">
        <f ca="1">OFFSET(C355,PrnDB!$J355,0)</f>
        <v>0</v>
      </c>
      <c r="I355" s="110">
        <f ca="1">OFFSET(D355,PrnDB!$J355,0)</f>
        <v>0</v>
      </c>
      <c r="J355" s="110">
        <f t="shared" si="57"/>
        <v>269</v>
      </c>
      <c r="K355" s="111">
        <f ca="1">IF(PrnDB!$G355=0,0,IFERROR(INDEX($R$3:$R$23,MATCH(G355,$Q$3:$Q$23,0),1),3))</f>
        <v>0</v>
      </c>
      <c r="L355" s="111">
        <f t="shared" ca="1" si="54"/>
        <v>0</v>
      </c>
      <c r="M355" s="111">
        <f t="shared" ca="1" si="55"/>
        <v>0</v>
      </c>
      <c r="N355" s="111" t="b">
        <f t="shared" ca="1" si="56"/>
        <v>0</v>
      </c>
      <c r="O355" s="111" t="str">
        <f ca="1">IF(PrnDB!$K355=0,"",IF(PrnDB!$K355&gt;1,"    ","")&amp;IF(PrnDB!$K355=3,"    ","")&amp;PrnDB!$G355)</f>
        <v/>
      </c>
    </row>
    <row r="356" spans="1:15" x14ac:dyDescent="0.25">
      <c r="B356" s="107">
        <f t="shared" si="58"/>
        <v>0</v>
      </c>
      <c r="C356" s="108">
        <f t="shared" si="59"/>
        <v>0</v>
      </c>
      <c r="D356" s="108">
        <f t="shared" si="60"/>
        <v>-1</v>
      </c>
      <c r="G356" s="109">
        <f ca="1">OFFSET(B356,PrnDB!$J356,0)</f>
        <v>0</v>
      </c>
      <c r="H356" s="110">
        <f ca="1">OFFSET(C356,PrnDB!$J356,0)</f>
        <v>0</v>
      </c>
      <c r="I356" s="110">
        <f ca="1">OFFSET(D356,PrnDB!$J356,0)</f>
        <v>0</v>
      </c>
      <c r="J356" s="110">
        <f t="shared" si="57"/>
        <v>269</v>
      </c>
      <c r="K356" s="111">
        <f ca="1">IF(PrnDB!$G356=0,0,IFERROR(INDEX($R$3:$R$23,MATCH(G356,$Q$3:$Q$23,0),1),3))</f>
        <v>0</v>
      </c>
      <c r="L356" s="111">
        <f t="shared" ca="1" si="54"/>
        <v>0</v>
      </c>
      <c r="M356" s="111">
        <f t="shared" ca="1" si="55"/>
        <v>0</v>
      </c>
      <c r="N356" s="111" t="b">
        <f t="shared" ca="1" si="56"/>
        <v>0</v>
      </c>
      <c r="O356" s="111" t="str">
        <f ca="1">IF(PrnDB!$K356=0,"",IF(PrnDB!$K356&gt;1,"    ","")&amp;IF(PrnDB!$K356=3,"    ","")&amp;PrnDB!$G356)</f>
        <v/>
      </c>
    </row>
    <row r="357" spans="1:15" x14ac:dyDescent="0.25">
      <c r="A357" s="16"/>
      <c r="B357" s="107">
        <f t="shared" si="58"/>
        <v>0</v>
      </c>
      <c r="C357" s="108">
        <f t="shared" si="59"/>
        <v>0</v>
      </c>
      <c r="D357" s="108">
        <f t="shared" si="60"/>
        <v>-1</v>
      </c>
      <c r="G357" s="109">
        <f ca="1">OFFSET(B357,PrnDB!$J357,0)</f>
        <v>0</v>
      </c>
      <c r="H357" s="110">
        <f ca="1">OFFSET(C357,PrnDB!$J357,0)</f>
        <v>0</v>
      </c>
      <c r="I357" s="110">
        <f ca="1">OFFSET(D357,PrnDB!$J357,0)</f>
        <v>0</v>
      </c>
      <c r="J357" s="110">
        <f t="shared" si="57"/>
        <v>269</v>
      </c>
      <c r="K357" s="111">
        <f ca="1">IF(PrnDB!$G357=0,0,IFERROR(INDEX($R$3:$R$23,MATCH(G357,$Q$3:$Q$23,0),1),3))</f>
        <v>0</v>
      </c>
      <c r="L357" s="111">
        <f t="shared" ca="1" si="54"/>
        <v>0</v>
      </c>
      <c r="M357" s="111">
        <f t="shared" ca="1" si="55"/>
        <v>0</v>
      </c>
      <c r="N357" s="111" t="b">
        <f t="shared" ca="1" si="56"/>
        <v>0</v>
      </c>
      <c r="O357" s="111" t="str">
        <f ca="1">IF(PrnDB!$K357=0,"",IF(PrnDB!$K357&gt;1,"    ","")&amp;IF(PrnDB!$K357=3,"    ","")&amp;PrnDB!$G357)</f>
        <v/>
      </c>
    </row>
    <row r="358" spans="1:15" x14ac:dyDescent="0.25">
      <c r="B358" s="107">
        <f t="shared" si="58"/>
        <v>0</v>
      </c>
      <c r="C358" s="108">
        <f t="shared" si="59"/>
        <v>0</v>
      </c>
      <c r="D358" s="108">
        <f t="shared" si="60"/>
        <v>-1</v>
      </c>
      <c r="G358" s="109">
        <f ca="1">OFFSET(B358,PrnDB!$J358,0)</f>
        <v>0</v>
      </c>
      <c r="H358" s="110">
        <f ca="1">OFFSET(C358,PrnDB!$J358,0)</f>
        <v>0</v>
      </c>
      <c r="I358" s="110">
        <f ca="1">OFFSET(D358,PrnDB!$J358,0)</f>
        <v>0</v>
      </c>
      <c r="J358" s="110">
        <f t="shared" si="57"/>
        <v>269</v>
      </c>
      <c r="K358" s="111">
        <f ca="1">IF(PrnDB!$G358=0,0,IFERROR(INDEX($R$3:$R$23,MATCH(G358,$Q$3:$Q$23,0),1),3))</f>
        <v>0</v>
      </c>
      <c r="L358" s="111">
        <f t="shared" ca="1" si="54"/>
        <v>0</v>
      </c>
      <c r="M358" s="111">
        <f t="shared" ca="1" si="55"/>
        <v>0</v>
      </c>
      <c r="N358" s="111" t="b">
        <f t="shared" ca="1" si="56"/>
        <v>0</v>
      </c>
      <c r="O358" s="111" t="str">
        <f ca="1">IF(PrnDB!$K358=0,"",IF(PrnDB!$K358&gt;1,"    ","")&amp;IF(PrnDB!$K358=3,"    ","")&amp;PrnDB!$G358)</f>
        <v/>
      </c>
    </row>
    <row r="359" spans="1:15" x14ac:dyDescent="0.25">
      <c r="A359" s="16"/>
      <c r="B359" s="107">
        <f t="shared" si="58"/>
        <v>0</v>
      </c>
      <c r="C359" s="108">
        <f t="shared" si="59"/>
        <v>0</v>
      </c>
      <c r="D359" s="108">
        <f t="shared" si="60"/>
        <v>-1</v>
      </c>
      <c r="G359" s="109">
        <f ca="1">OFFSET(B359,PrnDB!$J359,0)</f>
        <v>0</v>
      </c>
      <c r="H359" s="110">
        <f ca="1">OFFSET(C359,PrnDB!$J359,0)</f>
        <v>0</v>
      </c>
      <c r="I359" s="110">
        <f ca="1">OFFSET(D359,PrnDB!$J359,0)</f>
        <v>0</v>
      </c>
      <c r="J359" s="110">
        <f t="shared" si="57"/>
        <v>269</v>
      </c>
      <c r="K359" s="111">
        <f ca="1">IF(PrnDB!$G359=0,0,IFERROR(INDEX($R$3:$R$23,MATCH(G359,$Q$3:$Q$23,0),1),3))</f>
        <v>0</v>
      </c>
      <c r="L359" s="111">
        <f t="shared" ca="1" si="54"/>
        <v>0</v>
      </c>
      <c r="M359" s="111">
        <f t="shared" ca="1" si="55"/>
        <v>0</v>
      </c>
      <c r="N359" s="111" t="b">
        <f t="shared" ca="1" si="56"/>
        <v>0</v>
      </c>
      <c r="O359" s="111" t="str">
        <f ca="1">IF(PrnDB!$K359=0,"",IF(PrnDB!$K359&gt;1,"    ","")&amp;IF(PrnDB!$K359=3,"    ","")&amp;PrnDB!$G359)</f>
        <v/>
      </c>
    </row>
    <row r="360" spans="1:15" x14ac:dyDescent="0.25">
      <c r="B360" s="107">
        <f t="shared" si="58"/>
        <v>0</v>
      </c>
      <c r="C360" s="108">
        <f t="shared" si="59"/>
        <v>0</v>
      </c>
      <c r="D360" s="108">
        <f t="shared" si="60"/>
        <v>-1</v>
      </c>
      <c r="G360" s="109">
        <f ca="1">OFFSET(B360,PrnDB!$J360,0)</f>
        <v>0</v>
      </c>
      <c r="H360" s="110">
        <f ca="1">OFFSET(C360,PrnDB!$J360,0)</f>
        <v>0</v>
      </c>
      <c r="I360" s="110">
        <f ca="1">OFFSET(D360,PrnDB!$J360,0)</f>
        <v>0</v>
      </c>
      <c r="J360" s="110">
        <f t="shared" si="57"/>
        <v>269</v>
      </c>
      <c r="K360" s="111">
        <f ca="1">IF(PrnDB!$G360=0,0,IFERROR(INDEX($R$3:$R$23,MATCH(G360,$Q$3:$Q$23,0),1),3))</f>
        <v>0</v>
      </c>
      <c r="L360" s="111">
        <f t="shared" ca="1" si="54"/>
        <v>0</v>
      </c>
      <c r="M360" s="111">
        <f t="shared" ca="1" si="55"/>
        <v>0</v>
      </c>
      <c r="N360" s="111" t="b">
        <f t="shared" ca="1" si="56"/>
        <v>0</v>
      </c>
      <c r="O360" s="111" t="str">
        <f ca="1">IF(PrnDB!$K360=0,"",IF(PrnDB!$K360&gt;1,"    ","")&amp;IF(PrnDB!$K360=3,"    ","")&amp;PrnDB!$G360)</f>
        <v/>
      </c>
    </row>
    <row r="361" spans="1:15" x14ac:dyDescent="0.25">
      <c r="A361" s="16"/>
      <c r="B361" s="107">
        <f t="shared" si="58"/>
        <v>0</v>
      </c>
      <c r="C361" s="108">
        <f t="shared" si="59"/>
        <v>0</v>
      </c>
      <c r="D361" s="108">
        <f t="shared" si="60"/>
        <v>-1</v>
      </c>
      <c r="G361" s="109">
        <f ca="1">OFFSET(B361,PrnDB!$J361,0)</f>
        <v>0</v>
      </c>
      <c r="H361" s="110">
        <f ca="1">OFFSET(C361,PrnDB!$J361,0)</f>
        <v>0</v>
      </c>
      <c r="I361" s="110">
        <f ca="1">OFFSET(D361,PrnDB!$J361,0)</f>
        <v>0</v>
      </c>
      <c r="J361" s="110">
        <f t="shared" si="57"/>
        <v>269</v>
      </c>
      <c r="K361" s="111">
        <f ca="1">IF(PrnDB!$G361=0,0,IFERROR(INDEX($R$3:$R$23,MATCH(G361,$Q$3:$Q$23,0),1),3))</f>
        <v>0</v>
      </c>
      <c r="L361" s="111">
        <f t="shared" ca="1" si="54"/>
        <v>0</v>
      </c>
      <c r="M361" s="111">
        <f t="shared" ca="1" si="55"/>
        <v>0</v>
      </c>
      <c r="N361" s="111" t="b">
        <f t="shared" ca="1" si="56"/>
        <v>0</v>
      </c>
      <c r="O361" s="111" t="str">
        <f ca="1">IF(PrnDB!$K361=0,"",IF(PrnDB!$K361&gt;1,"    ","")&amp;IF(PrnDB!$K361=3,"    ","")&amp;PrnDB!$G361)</f>
        <v/>
      </c>
    </row>
    <row r="362" spans="1:15" x14ac:dyDescent="0.25">
      <c r="B362" s="107">
        <f t="shared" ref="B362:B393" si="61">IF(AND(ROW()-2+ROW(CashFlow2)-299&gt;=ROW(CashFlow3H)-6,ROW()-2+ROW(CashFlow2)-299&lt;=ROW(CashFlow3)),INDEX(Input,ROW(CashFlow3H)+ROW()-7-300,2),0)</f>
        <v>0</v>
      </c>
      <c r="C362" s="108">
        <f t="shared" si="59"/>
        <v>0</v>
      </c>
      <c r="D362" s="108">
        <f t="shared" si="60"/>
        <v>-1</v>
      </c>
      <c r="G362" s="109">
        <f ca="1">OFFSET(B362,PrnDB!$J362,0)</f>
        <v>0</v>
      </c>
      <c r="H362" s="110">
        <f ca="1">OFFSET(C362,PrnDB!$J362,0)</f>
        <v>0</v>
      </c>
      <c r="I362" s="110">
        <f ca="1">OFFSET(D362,PrnDB!$J362,0)</f>
        <v>0</v>
      </c>
      <c r="J362" s="110">
        <f t="shared" si="57"/>
        <v>269</v>
      </c>
      <c r="K362" s="111">
        <f ca="1">IF(PrnDB!$G362=0,0,IFERROR(INDEX($R$3:$R$23,MATCH(G362,$Q$3:$Q$23,0),1),3))</f>
        <v>0</v>
      </c>
      <c r="L362" s="111">
        <f t="shared" ca="1" si="54"/>
        <v>0</v>
      </c>
      <c r="M362" s="111">
        <f t="shared" ca="1" si="55"/>
        <v>0</v>
      </c>
      <c r="N362" s="111" t="b">
        <f t="shared" ca="1" si="56"/>
        <v>0</v>
      </c>
      <c r="O362" s="111" t="str">
        <f ca="1">IF(PrnDB!$K362=0,"",IF(PrnDB!$K362&gt;1,"    ","")&amp;IF(PrnDB!$K362=3,"    ","")&amp;PrnDB!$G362)</f>
        <v/>
      </c>
    </row>
    <row r="363" spans="1:15" x14ac:dyDescent="0.25">
      <c r="A363" s="16"/>
      <c r="B363" s="107">
        <f t="shared" si="61"/>
        <v>0</v>
      </c>
      <c r="C363" s="108">
        <f t="shared" si="59"/>
        <v>0</v>
      </c>
      <c r="D363" s="108">
        <f t="shared" si="60"/>
        <v>-1</v>
      </c>
      <c r="G363" s="109">
        <f ca="1">OFFSET(B363,PrnDB!$J363,0)</f>
        <v>0</v>
      </c>
      <c r="H363" s="110">
        <f ca="1">OFFSET(C363,PrnDB!$J363,0)</f>
        <v>0</v>
      </c>
      <c r="I363" s="110">
        <f ca="1">OFFSET(D363,PrnDB!$J363,0)</f>
        <v>0</v>
      </c>
      <c r="J363" s="110">
        <f t="shared" si="57"/>
        <v>269</v>
      </c>
      <c r="K363" s="111">
        <f ca="1">IF(PrnDB!$G363=0,0,IFERROR(INDEX($R$3:$R$23,MATCH(G363,$Q$3:$Q$23,0),1),3))</f>
        <v>0</v>
      </c>
      <c r="L363" s="111">
        <f t="shared" ca="1" si="54"/>
        <v>0</v>
      </c>
      <c r="M363" s="111">
        <f t="shared" ca="1" si="55"/>
        <v>0</v>
      </c>
      <c r="N363" s="111" t="b">
        <f t="shared" ca="1" si="56"/>
        <v>0</v>
      </c>
      <c r="O363" s="111" t="str">
        <f ca="1">IF(PrnDB!$K363=0,"",IF(PrnDB!$K363&gt;1,"    ","")&amp;IF(PrnDB!$K363=3,"    ","")&amp;PrnDB!$G363)</f>
        <v/>
      </c>
    </row>
    <row r="364" spans="1:15" x14ac:dyDescent="0.25">
      <c r="B364" s="107">
        <f t="shared" si="61"/>
        <v>0</v>
      </c>
      <c r="C364" s="108">
        <f t="shared" si="59"/>
        <v>0</v>
      </c>
      <c r="D364" s="108">
        <f t="shared" si="60"/>
        <v>-1</v>
      </c>
      <c r="G364" s="109">
        <f ca="1">OFFSET(B364,PrnDB!$J364,0)</f>
        <v>0</v>
      </c>
      <c r="H364" s="110">
        <f ca="1">OFFSET(C364,PrnDB!$J364,0)</f>
        <v>0</v>
      </c>
      <c r="I364" s="110">
        <f ca="1">OFFSET(D364,PrnDB!$J364,0)</f>
        <v>0</v>
      </c>
      <c r="J364" s="110">
        <f t="shared" si="57"/>
        <v>269</v>
      </c>
      <c r="K364" s="111">
        <f ca="1">IF(PrnDB!$G364=0,0,IFERROR(INDEX($R$3:$R$23,MATCH(G364,$Q$3:$Q$23,0),1),3))</f>
        <v>0</v>
      </c>
      <c r="L364" s="111">
        <f t="shared" ca="1" si="54"/>
        <v>0</v>
      </c>
      <c r="M364" s="111">
        <f t="shared" ca="1" si="55"/>
        <v>0</v>
      </c>
      <c r="N364" s="111" t="b">
        <f t="shared" ca="1" si="56"/>
        <v>0</v>
      </c>
      <c r="O364" s="111" t="str">
        <f ca="1">IF(PrnDB!$K364=0,"",IF(PrnDB!$K364&gt;1,"    ","")&amp;IF(PrnDB!$K364=3,"    ","")&amp;PrnDB!$G364)</f>
        <v/>
      </c>
    </row>
    <row r="365" spans="1:15" x14ac:dyDescent="0.25">
      <c r="A365" s="16"/>
      <c r="B365" s="107">
        <f t="shared" si="61"/>
        <v>0</v>
      </c>
      <c r="C365" s="108">
        <f t="shared" si="59"/>
        <v>0</v>
      </c>
      <c r="D365" s="108">
        <f t="shared" si="60"/>
        <v>-1</v>
      </c>
      <c r="G365" s="109">
        <f ca="1">OFFSET(B365,PrnDB!$J365,0)</f>
        <v>0</v>
      </c>
      <c r="H365" s="110">
        <f ca="1">OFFSET(C365,PrnDB!$J365,0)</f>
        <v>0</v>
      </c>
      <c r="I365" s="110">
        <f ca="1">OFFSET(D365,PrnDB!$J365,0)</f>
        <v>0</v>
      </c>
      <c r="J365" s="110">
        <f t="shared" si="57"/>
        <v>269</v>
      </c>
      <c r="K365" s="111">
        <f ca="1">IF(PrnDB!$G365=0,0,IFERROR(INDEX($R$3:$R$23,MATCH(G365,$Q$3:$Q$23,0),1),3))</f>
        <v>0</v>
      </c>
      <c r="L365" s="111">
        <f t="shared" ca="1" si="54"/>
        <v>0</v>
      </c>
      <c r="M365" s="111">
        <f t="shared" ca="1" si="55"/>
        <v>0</v>
      </c>
      <c r="N365" s="111" t="b">
        <f t="shared" ca="1" si="56"/>
        <v>0</v>
      </c>
      <c r="O365" s="111" t="str">
        <f ca="1">IF(PrnDB!$K365=0,"",IF(PrnDB!$K365&gt;1,"    ","")&amp;IF(PrnDB!$K365=3,"    ","")&amp;PrnDB!$G365)</f>
        <v/>
      </c>
    </row>
    <row r="366" spans="1:15" x14ac:dyDescent="0.25">
      <c r="B366" s="107">
        <f t="shared" si="61"/>
        <v>0</v>
      </c>
      <c r="C366" s="108">
        <f t="shared" si="59"/>
        <v>0</v>
      </c>
      <c r="D366" s="108">
        <f t="shared" si="60"/>
        <v>-1</v>
      </c>
      <c r="G366" s="109">
        <f ca="1">OFFSET(B366,PrnDB!$J366,0)</f>
        <v>0</v>
      </c>
      <c r="H366" s="110">
        <f ca="1">OFFSET(C366,PrnDB!$J366,0)</f>
        <v>0</v>
      </c>
      <c r="I366" s="110">
        <f ca="1">OFFSET(D366,PrnDB!$J366,0)</f>
        <v>0</v>
      </c>
      <c r="J366" s="110">
        <f t="shared" si="57"/>
        <v>269</v>
      </c>
      <c r="K366" s="111">
        <f ca="1">IF(PrnDB!$G366=0,0,IFERROR(INDEX($R$3:$R$23,MATCH(G366,$Q$3:$Q$23,0),1),3))</f>
        <v>0</v>
      </c>
      <c r="L366" s="111">
        <f t="shared" ca="1" si="54"/>
        <v>0</v>
      </c>
      <c r="M366" s="111">
        <f t="shared" ca="1" si="55"/>
        <v>0</v>
      </c>
      <c r="N366" s="111" t="b">
        <f t="shared" ca="1" si="56"/>
        <v>0</v>
      </c>
      <c r="O366" s="111" t="str">
        <f ca="1">IF(PrnDB!$K366=0,"",IF(PrnDB!$K366&gt;1,"    ","")&amp;IF(PrnDB!$K366=3,"    ","")&amp;PrnDB!$G366)</f>
        <v/>
      </c>
    </row>
    <row r="367" spans="1:15" x14ac:dyDescent="0.25">
      <c r="A367" s="16"/>
      <c r="B367" s="107">
        <f t="shared" si="61"/>
        <v>0</v>
      </c>
      <c r="C367" s="108">
        <f t="shared" ref="C367:C398" si="62">IF(D367=0,0,IF(AND(ROW()-2+ROW(CashFlow2)-299&gt;=ROW(CashFlow3H)-6,ROW()-2+ROW(CashFlow2)-299&lt;=ROW(CashFlow3)+4),INDEX(Input,ROW(CashFlow3H)+ROW()-7-300,15),0)*D367)</f>
        <v>0</v>
      </c>
      <c r="D367" s="108">
        <f t="shared" ref="D367:D398" si="63">IF(AND(ROW()-2+ROW(CashFlow2)-300&lt;ROW(CashFlow3N)-2),1,-1)*IFERROR(INDEX($U$3:$U$23,MATCH(B367,$Q$3:$Q$23,0),1),1)</f>
        <v>-1</v>
      </c>
      <c r="G367" s="109">
        <f ca="1">OFFSET(B367,PrnDB!$J367,0)</f>
        <v>0</v>
      </c>
      <c r="H367" s="110">
        <f ca="1">OFFSET(C367,PrnDB!$J367,0)</f>
        <v>0</v>
      </c>
      <c r="I367" s="110">
        <f ca="1">OFFSET(D367,PrnDB!$J367,0)</f>
        <v>0</v>
      </c>
      <c r="J367" s="110">
        <f t="shared" si="57"/>
        <v>269</v>
      </c>
      <c r="K367" s="111">
        <f ca="1">IF(PrnDB!$G367=0,0,IFERROR(INDEX($R$3:$R$23,MATCH(G367,$Q$3:$Q$23,0),1),3))</f>
        <v>0</v>
      </c>
      <c r="L367" s="111">
        <f t="shared" ca="1" si="54"/>
        <v>0</v>
      </c>
      <c r="M367" s="111">
        <f t="shared" ca="1" si="55"/>
        <v>0</v>
      </c>
      <c r="N367" s="111" t="b">
        <f t="shared" ca="1" si="56"/>
        <v>0</v>
      </c>
      <c r="O367" s="111" t="str">
        <f ca="1">IF(PrnDB!$K367=0,"",IF(PrnDB!$K367&gt;1,"    ","")&amp;IF(PrnDB!$K367=3,"    ","")&amp;PrnDB!$G367)</f>
        <v/>
      </c>
    </row>
    <row r="368" spans="1:15" x14ac:dyDescent="0.25">
      <c r="B368" s="107">
        <f t="shared" si="61"/>
        <v>0</v>
      </c>
      <c r="C368" s="108">
        <f t="shared" si="62"/>
        <v>0</v>
      </c>
      <c r="D368" s="108">
        <f t="shared" si="63"/>
        <v>-1</v>
      </c>
      <c r="G368" s="109">
        <f ca="1">OFFSET(B368,PrnDB!$J368,0)</f>
        <v>0</v>
      </c>
      <c r="H368" s="110">
        <f ca="1">OFFSET(C368,PrnDB!$J368,0)</f>
        <v>0</v>
      </c>
      <c r="I368" s="110">
        <f ca="1">OFFSET(D368,PrnDB!$J368,0)</f>
        <v>0</v>
      </c>
      <c r="J368" s="110">
        <f t="shared" si="57"/>
        <v>269</v>
      </c>
      <c r="K368" s="111">
        <f ca="1">IF(PrnDB!$G368=0,0,IFERROR(INDEX($R$3:$R$23,MATCH(G368,$Q$3:$Q$23,0),1),3))</f>
        <v>0</v>
      </c>
      <c r="L368" s="111">
        <f t="shared" ca="1" si="54"/>
        <v>0</v>
      </c>
      <c r="M368" s="111">
        <f t="shared" ca="1" si="55"/>
        <v>0</v>
      </c>
      <c r="N368" s="111" t="b">
        <f t="shared" ca="1" si="56"/>
        <v>0</v>
      </c>
      <c r="O368" s="111" t="str">
        <f ca="1">IF(PrnDB!$K368=0,"",IF(PrnDB!$K368&gt;1,"    ","")&amp;IF(PrnDB!$K368=3,"    ","")&amp;PrnDB!$G368)</f>
        <v/>
      </c>
    </row>
    <row r="369" spans="1:15" x14ac:dyDescent="0.25">
      <c r="A369" s="16"/>
      <c r="B369" s="107">
        <f t="shared" si="61"/>
        <v>0</v>
      </c>
      <c r="C369" s="108">
        <f t="shared" si="62"/>
        <v>0</v>
      </c>
      <c r="D369" s="108">
        <f t="shared" si="63"/>
        <v>-1</v>
      </c>
      <c r="G369" s="109">
        <f ca="1">OFFSET(B369,PrnDB!$J369,0)</f>
        <v>0</v>
      </c>
      <c r="H369" s="110">
        <f ca="1">OFFSET(C369,PrnDB!$J369,0)</f>
        <v>0</v>
      </c>
      <c r="I369" s="110">
        <f ca="1">OFFSET(D369,PrnDB!$J369,0)</f>
        <v>0</v>
      </c>
      <c r="J369" s="110">
        <f t="shared" si="57"/>
        <v>269</v>
      </c>
      <c r="K369" s="111">
        <f ca="1">IF(PrnDB!$G369=0,0,IFERROR(INDEX($R$3:$R$23,MATCH(G369,$Q$3:$Q$23,0),1),3))</f>
        <v>0</v>
      </c>
      <c r="L369" s="111">
        <f t="shared" ca="1" si="54"/>
        <v>0</v>
      </c>
      <c r="M369" s="111">
        <f t="shared" ca="1" si="55"/>
        <v>0</v>
      </c>
      <c r="N369" s="111" t="b">
        <f t="shared" ca="1" si="56"/>
        <v>0</v>
      </c>
      <c r="O369" s="111" t="str">
        <f ca="1">IF(PrnDB!$K369=0,"",IF(PrnDB!$K369&gt;1,"    ","")&amp;IF(PrnDB!$K369=3,"    ","")&amp;PrnDB!$G369)</f>
        <v/>
      </c>
    </row>
    <row r="370" spans="1:15" x14ac:dyDescent="0.25">
      <c r="B370" s="107">
        <f t="shared" si="61"/>
        <v>0</v>
      </c>
      <c r="C370" s="108">
        <f t="shared" si="62"/>
        <v>0</v>
      </c>
      <c r="D370" s="108">
        <f t="shared" si="63"/>
        <v>-1</v>
      </c>
      <c r="G370" s="109">
        <f ca="1">OFFSET(B370,PrnDB!$J370,0)</f>
        <v>0</v>
      </c>
      <c r="H370" s="110">
        <f ca="1">OFFSET(C370,PrnDB!$J370,0)</f>
        <v>0</v>
      </c>
      <c r="I370" s="110">
        <f ca="1">OFFSET(D370,PrnDB!$J370,0)</f>
        <v>0</v>
      </c>
      <c r="J370" s="110">
        <f t="shared" si="57"/>
        <v>269</v>
      </c>
      <c r="K370" s="111">
        <f ca="1">IF(PrnDB!$G370=0,0,IFERROR(INDEX($R$3:$R$23,MATCH(G370,$Q$3:$Q$23,0),1),3))</f>
        <v>0</v>
      </c>
      <c r="L370" s="111">
        <f t="shared" ca="1" si="54"/>
        <v>0</v>
      </c>
      <c r="M370" s="111">
        <f t="shared" ca="1" si="55"/>
        <v>0</v>
      </c>
      <c r="N370" s="111" t="b">
        <f t="shared" ca="1" si="56"/>
        <v>0</v>
      </c>
      <c r="O370" s="111" t="str">
        <f ca="1">IF(PrnDB!$K370=0,"",IF(PrnDB!$K370&gt;1,"    ","")&amp;IF(PrnDB!$K370=3,"    ","")&amp;PrnDB!$G370)</f>
        <v/>
      </c>
    </row>
    <row r="371" spans="1:15" x14ac:dyDescent="0.25">
      <c r="A371" s="16"/>
      <c r="B371" s="107">
        <f t="shared" si="61"/>
        <v>0</v>
      </c>
      <c r="C371" s="108">
        <f t="shared" si="62"/>
        <v>0</v>
      </c>
      <c r="D371" s="108">
        <f t="shared" si="63"/>
        <v>-1</v>
      </c>
      <c r="G371" s="109">
        <f ca="1">OFFSET(B371,PrnDB!$J371,0)</f>
        <v>0</v>
      </c>
      <c r="H371" s="110">
        <f ca="1">OFFSET(C371,PrnDB!$J371,0)</f>
        <v>0</v>
      </c>
      <c r="I371" s="110">
        <f ca="1">OFFSET(D371,PrnDB!$J371,0)</f>
        <v>0</v>
      </c>
      <c r="J371" s="110">
        <f t="shared" si="57"/>
        <v>269</v>
      </c>
      <c r="K371" s="111">
        <f ca="1">IF(PrnDB!$G371=0,0,IFERROR(INDEX($R$3:$R$23,MATCH(G371,$Q$3:$Q$23,0),1),3))</f>
        <v>0</v>
      </c>
      <c r="L371" s="111">
        <f t="shared" ca="1" si="54"/>
        <v>0</v>
      </c>
      <c r="M371" s="111">
        <f t="shared" ca="1" si="55"/>
        <v>0</v>
      </c>
      <c r="N371" s="111" t="b">
        <f t="shared" ca="1" si="56"/>
        <v>0</v>
      </c>
      <c r="O371" s="111" t="str">
        <f ca="1">IF(PrnDB!$K371=0,"",IF(PrnDB!$K371&gt;1,"    ","")&amp;IF(PrnDB!$K371=3,"    ","")&amp;PrnDB!$G371)</f>
        <v/>
      </c>
    </row>
    <row r="372" spans="1:15" x14ac:dyDescent="0.25">
      <c r="B372" s="107">
        <f t="shared" si="61"/>
        <v>0</v>
      </c>
      <c r="C372" s="108">
        <f t="shared" si="62"/>
        <v>0</v>
      </c>
      <c r="D372" s="108">
        <f t="shared" si="63"/>
        <v>-1</v>
      </c>
      <c r="G372" s="109">
        <f ca="1">OFFSET(B372,PrnDB!$J372,0)</f>
        <v>0</v>
      </c>
      <c r="H372" s="110">
        <f ca="1">OFFSET(C372,PrnDB!$J372,0)</f>
        <v>0</v>
      </c>
      <c r="I372" s="110">
        <f ca="1">OFFSET(D372,PrnDB!$J372,0)</f>
        <v>0</v>
      </c>
      <c r="J372" s="110">
        <f t="shared" si="57"/>
        <v>269</v>
      </c>
      <c r="K372" s="111">
        <f ca="1">IF(PrnDB!$G372=0,0,IFERROR(INDEX($R$3:$R$23,MATCH(G372,$Q$3:$Q$23,0),1),3))</f>
        <v>0</v>
      </c>
      <c r="L372" s="111">
        <f t="shared" ca="1" si="54"/>
        <v>0</v>
      </c>
      <c r="M372" s="111">
        <f t="shared" ca="1" si="55"/>
        <v>0</v>
      </c>
      <c r="N372" s="111" t="b">
        <f t="shared" ca="1" si="56"/>
        <v>0</v>
      </c>
      <c r="O372" s="111" t="str">
        <f ca="1">IF(PrnDB!$K372=0,"",IF(PrnDB!$K372&gt;1,"    ","")&amp;IF(PrnDB!$K372=3,"    ","")&amp;PrnDB!$G372)</f>
        <v/>
      </c>
    </row>
    <row r="373" spans="1:15" x14ac:dyDescent="0.25">
      <c r="A373" s="16"/>
      <c r="B373" s="107">
        <f t="shared" si="61"/>
        <v>0</v>
      </c>
      <c r="C373" s="108">
        <f t="shared" si="62"/>
        <v>0</v>
      </c>
      <c r="D373" s="108">
        <f t="shared" si="63"/>
        <v>-1</v>
      </c>
      <c r="G373" s="109">
        <f ca="1">OFFSET(B373,PrnDB!$J373,0)</f>
        <v>0</v>
      </c>
      <c r="H373" s="110">
        <f ca="1">OFFSET(C373,PrnDB!$J373,0)</f>
        <v>0</v>
      </c>
      <c r="I373" s="110">
        <f ca="1">OFFSET(D373,PrnDB!$J373,0)</f>
        <v>0</v>
      </c>
      <c r="J373" s="110">
        <f t="shared" si="57"/>
        <v>269</v>
      </c>
      <c r="K373" s="111">
        <f ca="1">IF(PrnDB!$G373=0,0,IFERROR(INDEX($R$3:$R$23,MATCH(G373,$Q$3:$Q$23,0),1),3))</f>
        <v>0</v>
      </c>
      <c r="L373" s="111">
        <f t="shared" ca="1" si="54"/>
        <v>0</v>
      </c>
      <c r="M373" s="111">
        <f t="shared" ca="1" si="55"/>
        <v>0</v>
      </c>
      <c r="N373" s="111" t="b">
        <f t="shared" ca="1" si="56"/>
        <v>0</v>
      </c>
      <c r="O373" s="111" t="str">
        <f ca="1">IF(PrnDB!$K373=0,"",IF(PrnDB!$K373&gt;1,"    ","")&amp;IF(PrnDB!$K373=3,"    ","")&amp;PrnDB!$G373)</f>
        <v/>
      </c>
    </row>
    <row r="374" spans="1:15" x14ac:dyDescent="0.25">
      <c r="B374" s="107">
        <f t="shared" si="61"/>
        <v>0</v>
      </c>
      <c r="C374" s="108">
        <f t="shared" si="62"/>
        <v>0</v>
      </c>
      <c r="D374" s="108">
        <f t="shared" si="63"/>
        <v>-1</v>
      </c>
      <c r="G374" s="109">
        <f ca="1">OFFSET(B374,PrnDB!$J374,0)</f>
        <v>0</v>
      </c>
      <c r="H374" s="110">
        <f ca="1">OFFSET(C374,PrnDB!$J374,0)</f>
        <v>0</v>
      </c>
      <c r="I374" s="110">
        <f ca="1">OFFSET(D374,PrnDB!$J374,0)</f>
        <v>0</v>
      </c>
      <c r="J374" s="110">
        <f t="shared" si="57"/>
        <v>269</v>
      </c>
      <c r="K374" s="111">
        <f ca="1">IF(PrnDB!$G374=0,0,IFERROR(INDEX($R$3:$R$23,MATCH(G374,$Q$3:$Q$23,0),1),3))</f>
        <v>0</v>
      </c>
      <c r="L374" s="111">
        <f t="shared" ca="1" si="54"/>
        <v>0</v>
      </c>
      <c r="M374" s="111">
        <f t="shared" ca="1" si="55"/>
        <v>0</v>
      </c>
      <c r="N374" s="111" t="b">
        <f t="shared" ca="1" si="56"/>
        <v>0</v>
      </c>
      <c r="O374" s="111" t="str">
        <f ca="1">IF(PrnDB!$K374=0,"",IF(PrnDB!$K374&gt;1,"    ","")&amp;IF(PrnDB!$K374=3,"    ","")&amp;PrnDB!$G374)</f>
        <v/>
      </c>
    </row>
    <row r="375" spans="1:15" x14ac:dyDescent="0.25">
      <c r="A375" s="16"/>
      <c r="B375" s="107">
        <f t="shared" si="61"/>
        <v>0</v>
      </c>
      <c r="C375" s="108">
        <f t="shared" si="62"/>
        <v>0</v>
      </c>
      <c r="D375" s="108">
        <f t="shared" si="63"/>
        <v>-1</v>
      </c>
      <c r="G375" s="109">
        <f ca="1">OFFSET(B375,PrnDB!$J375,0)</f>
        <v>0</v>
      </c>
      <c r="H375" s="110">
        <f ca="1">OFFSET(C375,PrnDB!$J375,0)</f>
        <v>0</v>
      </c>
      <c r="I375" s="110">
        <f ca="1">OFFSET(D375,PrnDB!$J375,0)</f>
        <v>0</v>
      </c>
      <c r="J375" s="110">
        <f t="shared" si="57"/>
        <v>269</v>
      </c>
      <c r="K375" s="111">
        <f ca="1">IF(PrnDB!$G375=0,0,IFERROR(INDEX($R$3:$R$23,MATCH(G375,$Q$3:$Q$23,0),1),3))</f>
        <v>0</v>
      </c>
      <c r="L375" s="111">
        <f t="shared" ca="1" si="54"/>
        <v>0</v>
      </c>
      <c r="M375" s="111">
        <f t="shared" ca="1" si="55"/>
        <v>0</v>
      </c>
      <c r="N375" s="111" t="b">
        <f t="shared" ca="1" si="56"/>
        <v>0</v>
      </c>
      <c r="O375" s="111" t="str">
        <f ca="1">IF(PrnDB!$K375=0,"",IF(PrnDB!$K375&gt;1,"    ","")&amp;IF(PrnDB!$K375=3,"    ","")&amp;PrnDB!$G375)</f>
        <v/>
      </c>
    </row>
    <row r="376" spans="1:15" x14ac:dyDescent="0.25">
      <c r="B376" s="107">
        <f t="shared" si="61"/>
        <v>0</v>
      </c>
      <c r="C376" s="108">
        <f t="shared" si="62"/>
        <v>0</v>
      </c>
      <c r="D376" s="108">
        <f t="shared" si="63"/>
        <v>-1</v>
      </c>
      <c r="G376" s="109">
        <f ca="1">OFFSET(B376,PrnDB!$J376,0)</f>
        <v>0</v>
      </c>
      <c r="H376" s="110">
        <f ca="1">OFFSET(C376,PrnDB!$J376,0)</f>
        <v>0</v>
      </c>
      <c r="I376" s="110">
        <f ca="1">OFFSET(D376,PrnDB!$J376,0)</f>
        <v>0</v>
      </c>
      <c r="J376" s="110">
        <f t="shared" si="57"/>
        <v>269</v>
      </c>
      <c r="K376" s="111">
        <f ca="1">IF(PrnDB!$G376=0,0,IFERROR(INDEX($R$3:$R$23,MATCH(G376,$Q$3:$Q$23,0),1),3))</f>
        <v>0</v>
      </c>
      <c r="L376" s="111">
        <f t="shared" ca="1" si="54"/>
        <v>0</v>
      </c>
      <c r="M376" s="111">
        <f t="shared" ca="1" si="55"/>
        <v>0</v>
      </c>
      <c r="N376" s="111" t="b">
        <f t="shared" ca="1" si="56"/>
        <v>0</v>
      </c>
      <c r="O376" s="111" t="str">
        <f ca="1">IF(PrnDB!$K376=0,"",IF(PrnDB!$K376&gt;1,"    ","")&amp;IF(PrnDB!$K376=3,"    ","")&amp;PrnDB!$G376)</f>
        <v/>
      </c>
    </row>
    <row r="377" spans="1:15" x14ac:dyDescent="0.25">
      <c r="A377" s="16"/>
      <c r="B377" s="107">
        <f t="shared" si="61"/>
        <v>0</v>
      </c>
      <c r="C377" s="108">
        <f t="shared" si="62"/>
        <v>0</v>
      </c>
      <c r="D377" s="108">
        <f t="shared" si="63"/>
        <v>-1</v>
      </c>
      <c r="G377" s="109">
        <f ca="1">OFFSET(B377,PrnDB!$J377,0)</f>
        <v>0</v>
      </c>
      <c r="H377" s="110">
        <f ca="1">OFFSET(C377,PrnDB!$J377,0)</f>
        <v>0</v>
      </c>
      <c r="I377" s="110">
        <f ca="1">OFFSET(D377,PrnDB!$J377,0)</f>
        <v>0</v>
      </c>
      <c r="J377" s="110">
        <f t="shared" si="57"/>
        <v>269</v>
      </c>
      <c r="K377" s="111">
        <f ca="1">IF(PrnDB!$G377=0,0,IFERROR(INDEX($R$3:$R$23,MATCH(G377,$Q$3:$Q$23,0),1),3))</f>
        <v>0</v>
      </c>
      <c r="L377" s="111">
        <f t="shared" ca="1" si="54"/>
        <v>0</v>
      </c>
      <c r="M377" s="111">
        <f t="shared" ca="1" si="55"/>
        <v>0</v>
      </c>
      <c r="N377" s="111" t="b">
        <f t="shared" ca="1" si="56"/>
        <v>0</v>
      </c>
      <c r="O377" s="111" t="str">
        <f ca="1">IF(PrnDB!$K377=0,"",IF(PrnDB!$K377&gt;1,"    ","")&amp;IF(PrnDB!$K377=3,"    ","")&amp;PrnDB!$G377)</f>
        <v/>
      </c>
    </row>
    <row r="378" spans="1:15" x14ac:dyDescent="0.25">
      <c r="B378" s="107">
        <f t="shared" si="61"/>
        <v>0</v>
      </c>
      <c r="C378" s="108">
        <f t="shared" si="62"/>
        <v>0</v>
      </c>
      <c r="D378" s="108">
        <f t="shared" si="63"/>
        <v>-1</v>
      </c>
      <c r="G378" s="109">
        <f ca="1">OFFSET(B378,PrnDB!$J378,0)</f>
        <v>0</v>
      </c>
      <c r="H378" s="110">
        <f ca="1">OFFSET(C378,PrnDB!$J378,0)</f>
        <v>0</v>
      </c>
      <c r="I378" s="110">
        <f ca="1">OFFSET(D378,PrnDB!$J378,0)</f>
        <v>0</v>
      </c>
      <c r="J378" s="110">
        <f t="shared" si="57"/>
        <v>269</v>
      </c>
      <c r="K378" s="111">
        <f ca="1">IF(PrnDB!$G378=0,0,IFERROR(INDEX($R$3:$R$23,MATCH(G378,$Q$3:$Q$23,0),1),3))</f>
        <v>0</v>
      </c>
      <c r="L378" s="111">
        <f t="shared" ca="1" si="54"/>
        <v>0</v>
      </c>
      <c r="M378" s="111">
        <f t="shared" ca="1" si="55"/>
        <v>0</v>
      </c>
      <c r="N378" s="111" t="b">
        <f t="shared" ca="1" si="56"/>
        <v>0</v>
      </c>
      <c r="O378" s="111" t="str">
        <f ca="1">IF(PrnDB!$K378=0,"",IF(PrnDB!$K378&gt;1,"    ","")&amp;IF(PrnDB!$K378=3,"    ","")&amp;PrnDB!$G378)</f>
        <v/>
      </c>
    </row>
    <row r="379" spans="1:15" x14ac:dyDescent="0.25">
      <c r="A379" s="16"/>
      <c r="B379" s="107">
        <f t="shared" si="61"/>
        <v>0</v>
      </c>
      <c r="C379" s="108">
        <f t="shared" si="62"/>
        <v>0</v>
      </c>
      <c r="D379" s="108">
        <f t="shared" si="63"/>
        <v>-1</v>
      </c>
      <c r="G379" s="109">
        <f ca="1">OFFSET(B379,PrnDB!$J379,0)</f>
        <v>0</v>
      </c>
      <c r="H379" s="110">
        <f ca="1">OFFSET(C379,PrnDB!$J379,0)</f>
        <v>0</v>
      </c>
      <c r="I379" s="110">
        <f ca="1">OFFSET(D379,PrnDB!$J379,0)</f>
        <v>0</v>
      </c>
      <c r="J379" s="110">
        <f t="shared" si="57"/>
        <v>269</v>
      </c>
      <c r="K379" s="111">
        <f ca="1">IF(PrnDB!$G379=0,0,IFERROR(INDEX($R$3:$R$23,MATCH(G379,$Q$3:$Q$23,0),1),3))</f>
        <v>0</v>
      </c>
      <c r="L379" s="111">
        <f t="shared" ca="1" si="54"/>
        <v>0</v>
      </c>
      <c r="M379" s="111">
        <f t="shared" ca="1" si="55"/>
        <v>0</v>
      </c>
      <c r="N379" s="111" t="b">
        <f t="shared" ca="1" si="56"/>
        <v>0</v>
      </c>
      <c r="O379" s="111" t="str">
        <f ca="1">IF(PrnDB!$K379=0,"",IF(PrnDB!$K379&gt;1,"    ","")&amp;IF(PrnDB!$K379=3,"    ","")&amp;PrnDB!$G379)</f>
        <v/>
      </c>
    </row>
    <row r="380" spans="1:15" x14ac:dyDescent="0.25">
      <c r="B380" s="107">
        <f t="shared" si="61"/>
        <v>0</v>
      </c>
      <c r="C380" s="108">
        <f t="shared" si="62"/>
        <v>0</v>
      </c>
      <c r="D380" s="108">
        <f t="shared" si="63"/>
        <v>-1</v>
      </c>
      <c r="G380" s="109">
        <f ca="1">OFFSET(B380,PrnDB!$J380,0)</f>
        <v>0</v>
      </c>
      <c r="H380" s="110">
        <f ca="1">OFFSET(C380,PrnDB!$J380,0)</f>
        <v>0</v>
      </c>
      <c r="I380" s="110">
        <f ca="1">OFFSET(D380,PrnDB!$J380,0)</f>
        <v>0</v>
      </c>
      <c r="J380" s="110">
        <f t="shared" si="57"/>
        <v>269</v>
      </c>
      <c r="K380" s="111">
        <f ca="1">IF(PrnDB!$G380=0,0,IFERROR(INDEX($R$3:$R$23,MATCH(G380,$Q$3:$Q$23,0),1),3))</f>
        <v>0</v>
      </c>
      <c r="L380" s="111">
        <f t="shared" ca="1" si="54"/>
        <v>0</v>
      </c>
      <c r="M380" s="111">
        <f t="shared" ca="1" si="55"/>
        <v>0</v>
      </c>
      <c r="N380" s="111" t="b">
        <f t="shared" ca="1" si="56"/>
        <v>0</v>
      </c>
      <c r="O380" s="111" t="str">
        <f ca="1">IF(PrnDB!$K380=0,"",IF(PrnDB!$K380&gt;1,"    ","")&amp;IF(PrnDB!$K380=3,"    ","")&amp;PrnDB!$G380)</f>
        <v/>
      </c>
    </row>
    <row r="381" spans="1:15" x14ac:dyDescent="0.25">
      <c r="A381" s="16"/>
      <c r="B381" s="107">
        <f t="shared" si="61"/>
        <v>0</v>
      </c>
      <c r="C381" s="108">
        <f t="shared" si="62"/>
        <v>0</v>
      </c>
      <c r="D381" s="108">
        <f t="shared" si="63"/>
        <v>-1</v>
      </c>
      <c r="G381" s="109">
        <f ca="1">OFFSET(B381,PrnDB!$J381,0)</f>
        <v>0</v>
      </c>
      <c r="H381" s="110">
        <f ca="1">OFFSET(C381,PrnDB!$J381,0)</f>
        <v>0</v>
      </c>
      <c r="I381" s="110">
        <f ca="1">OFFSET(D381,PrnDB!$J381,0)</f>
        <v>0</v>
      </c>
      <c r="J381" s="110">
        <f t="shared" si="57"/>
        <v>269</v>
      </c>
      <c r="K381" s="111">
        <f ca="1">IF(PrnDB!$G381=0,0,IFERROR(INDEX($R$3:$R$23,MATCH(G381,$Q$3:$Q$23,0),1),3))</f>
        <v>0</v>
      </c>
      <c r="L381" s="111">
        <f t="shared" ca="1" si="54"/>
        <v>0</v>
      </c>
      <c r="M381" s="111">
        <f t="shared" ca="1" si="55"/>
        <v>0</v>
      </c>
      <c r="N381" s="111" t="b">
        <f t="shared" ca="1" si="56"/>
        <v>0</v>
      </c>
      <c r="O381" s="111" t="str">
        <f ca="1">IF(PrnDB!$K381=0,"",IF(PrnDB!$K381&gt;1,"    ","")&amp;IF(PrnDB!$K381=3,"    ","")&amp;PrnDB!$G381)</f>
        <v/>
      </c>
    </row>
    <row r="382" spans="1:15" x14ac:dyDescent="0.25">
      <c r="B382" s="107">
        <f t="shared" si="61"/>
        <v>0</v>
      </c>
      <c r="C382" s="108">
        <f t="shared" si="62"/>
        <v>0</v>
      </c>
      <c r="D382" s="108">
        <f t="shared" si="63"/>
        <v>-1</v>
      </c>
      <c r="G382" s="109">
        <f ca="1">OFFSET(B382,PrnDB!$J382,0)</f>
        <v>0</v>
      </c>
      <c r="H382" s="110">
        <f ca="1">OFFSET(C382,PrnDB!$J382,0)</f>
        <v>0</v>
      </c>
      <c r="I382" s="110">
        <f ca="1">OFFSET(D382,PrnDB!$J382,0)</f>
        <v>0</v>
      </c>
      <c r="J382" s="110">
        <f t="shared" si="57"/>
        <v>269</v>
      </c>
      <c r="K382" s="111">
        <f ca="1">IF(PrnDB!$G382=0,0,IFERROR(INDEX($R$3:$R$23,MATCH(G382,$Q$3:$Q$23,0),1),3))</f>
        <v>0</v>
      </c>
      <c r="L382" s="111">
        <f t="shared" ca="1" si="54"/>
        <v>0</v>
      </c>
      <c r="M382" s="111">
        <f t="shared" ca="1" si="55"/>
        <v>0</v>
      </c>
      <c r="N382" s="111" t="b">
        <f t="shared" ca="1" si="56"/>
        <v>0</v>
      </c>
      <c r="O382" s="111" t="str">
        <f ca="1">IF(PrnDB!$K382=0,"",IF(PrnDB!$K382&gt;1,"    ","")&amp;IF(PrnDB!$K382=3,"    ","")&amp;PrnDB!$G382)</f>
        <v/>
      </c>
    </row>
    <row r="383" spans="1:15" x14ac:dyDescent="0.25">
      <c r="A383" s="16"/>
      <c r="B383" s="107">
        <f t="shared" si="61"/>
        <v>0</v>
      </c>
      <c r="C383" s="108">
        <f t="shared" si="62"/>
        <v>0</v>
      </c>
      <c r="D383" s="108">
        <f t="shared" si="63"/>
        <v>-1</v>
      </c>
      <c r="G383" s="109">
        <f ca="1">OFFSET(B383,PrnDB!$J383,0)</f>
        <v>0</v>
      </c>
      <c r="H383" s="110">
        <f ca="1">OFFSET(C383,PrnDB!$J383,0)</f>
        <v>0</v>
      </c>
      <c r="I383" s="110">
        <f ca="1">OFFSET(D383,PrnDB!$J383,0)</f>
        <v>0</v>
      </c>
      <c r="J383" s="110">
        <f t="shared" si="57"/>
        <v>269</v>
      </c>
      <c r="K383" s="111">
        <f ca="1">IF(PrnDB!$G383=0,0,IFERROR(INDEX($R$3:$R$23,MATCH(G383,$Q$3:$Q$23,0),1),3))</f>
        <v>0</v>
      </c>
      <c r="L383" s="111">
        <f t="shared" ca="1" si="54"/>
        <v>0</v>
      </c>
      <c r="M383" s="111">
        <f t="shared" ca="1" si="55"/>
        <v>0</v>
      </c>
      <c r="N383" s="111" t="b">
        <f t="shared" ca="1" si="56"/>
        <v>0</v>
      </c>
      <c r="O383" s="111" t="str">
        <f ca="1">IF(PrnDB!$K383=0,"",IF(PrnDB!$K383&gt;1,"    ","")&amp;IF(PrnDB!$K383=3,"    ","")&amp;PrnDB!$G383)</f>
        <v/>
      </c>
    </row>
    <row r="384" spans="1:15" x14ac:dyDescent="0.25">
      <c r="B384" s="107">
        <f t="shared" si="61"/>
        <v>0</v>
      </c>
      <c r="C384" s="108">
        <f t="shared" si="62"/>
        <v>0</v>
      </c>
      <c r="D384" s="108">
        <f t="shared" si="63"/>
        <v>-1</v>
      </c>
      <c r="G384" s="109">
        <f ca="1">OFFSET(B384,PrnDB!$J384,0)</f>
        <v>0</v>
      </c>
      <c r="H384" s="110">
        <f ca="1">OFFSET(C384,PrnDB!$J384,0)</f>
        <v>0</v>
      </c>
      <c r="I384" s="110">
        <f ca="1">OFFSET(D384,PrnDB!$J384,0)</f>
        <v>0</v>
      </c>
      <c r="J384" s="110">
        <f t="shared" si="57"/>
        <v>269</v>
      </c>
      <c r="K384" s="111">
        <f ca="1">IF(PrnDB!$G384=0,0,IFERROR(INDEX($R$3:$R$23,MATCH(G384,$Q$3:$Q$23,0),1),3))</f>
        <v>0</v>
      </c>
      <c r="L384" s="111">
        <f t="shared" ca="1" si="54"/>
        <v>0</v>
      </c>
      <c r="M384" s="111">
        <f t="shared" ca="1" si="55"/>
        <v>0</v>
      </c>
      <c r="N384" s="111" t="b">
        <f t="shared" ca="1" si="56"/>
        <v>0</v>
      </c>
      <c r="O384" s="111" t="str">
        <f ca="1">IF(PrnDB!$K384=0,"",IF(PrnDB!$K384&gt;1,"    ","")&amp;IF(PrnDB!$K384=3,"    ","")&amp;PrnDB!$G384)</f>
        <v/>
      </c>
    </row>
    <row r="385" spans="1:15" x14ac:dyDescent="0.25">
      <c r="A385" s="16"/>
      <c r="B385" s="107">
        <f t="shared" si="61"/>
        <v>0</v>
      </c>
      <c r="C385" s="108">
        <f t="shared" si="62"/>
        <v>0</v>
      </c>
      <c r="D385" s="108">
        <f t="shared" si="63"/>
        <v>-1</v>
      </c>
      <c r="G385" s="109">
        <f ca="1">OFFSET(B385,PrnDB!$J385,0)</f>
        <v>0</v>
      </c>
      <c r="H385" s="110">
        <f ca="1">OFFSET(C385,PrnDB!$J385,0)</f>
        <v>0</v>
      </c>
      <c r="I385" s="110">
        <f ca="1">OFFSET(D385,PrnDB!$J385,0)</f>
        <v>0</v>
      </c>
      <c r="J385" s="110">
        <f t="shared" si="57"/>
        <v>269</v>
      </c>
      <c r="K385" s="111">
        <f ca="1">IF(PrnDB!$G385=0,0,IFERROR(INDEX($R$3:$R$23,MATCH(G385,$Q$3:$Q$23,0),1),3))</f>
        <v>0</v>
      </c>
      <c r="L385" s="111">
        <f t="shared" ca="1" si="54"/>
        <v>0</v>
      </c>
      <c r="M385" s="111">
        <f t="shared" ca="1" si="55"/>
        <v>0</v>
      </c>
      <c r="N385" s="111" t="b">
        <f t="shared" ca="1" si="56"/>
        <v>0</v>
      </c>
      <c r="O385" s="111" t="str">
        <f ca="1">IF(PrnDB!$K385=0,"",IF(PrnDB!$K385&gt;1,"    ","")&amp;IF(PrnDB!$K385=3,"    ","")&amp;PrnDB!$G385)</f>
        <v/>
      </c>
    </row>
    <row r="386" spans="1:15" x14ac:dyDescent="0.25">
      <c r="B386" s="107">
        <f t="shared" si="61"/>
        <v>0</v>
      </c>
      <c r="C386" s="108">
        <f t="shared" si="62"/>
        <v>0</v>
      </c>
      <c r="D386" s="108">
        <f t="shared" si="63"/>
        <v>-1</v>
      </c>
      <c r="G386" s="109">
        <f ca="1">OFFSET(B386,PrnDB!$J386,0)</f>
        <v>0</v>
      </c>
      <c r="H386" s="110">
        <f ca="1">OFFSET(C386,PrnDB!$J386,0)</f>
        <v>0</v>
      </c>
      <c r="I386" s="110">
        <f ca="1">OFFSET(D386,PrnDB!$J386,0)</f>
        <v>0</v>
      </c>
      <c r="J386" s="110">
        <f t="shared" si="57"/>
        <v>269</v>
      </c>
      <c r="K386" s="111">
        <f ca="1">IF(PrnDB!$G386=0,0,IFERROR(INDEX($R$3:$R$23,MATCH(G386,$Q$3:$Q$23,0),1),3))</f>
        <v>0</v>
      </c>
      <c r="L386" s="111">
        <f t="shared" ca="1" si="54"/>
        <v>0</v>
      </c>
      <c r="M386" s="111">
        <f t="shared" ca="1" si="55"/>
        <v>0</v>
      </c>
      <c r="N386" s="111" t="b">
        <f t="shared" ca="1" si="56"/>
        <v>0</v>
      </c>
      <c r="O386" s="111" t="str">
        <f ca="1">IF(PrnDB!$K386=0,"",IF(PrnDB!$K386&gt;1,"    ","")&amp;IF(PrnDB!$K386=3,"    ","")&amp;PrnDB!$G386)</f>
        <v/>
      </c>
    </row>
    <row r="387" spans="1:15" x14ac:dyDescent="0.25">
      <c r="A387" s="16"/>
      <c r="B387" s="107">
        <f t="shared" si="61"/>
        <v>0</v>
      </c>
      <c r="C387" s="108">
        <f t="shared" si="62"/>
        <v>0</v>
      </c>
      <c r="D387" s="108">
        <f t="shared" si="63"/>
        <v>-1</v>
      </c>
      <c r="G387" s="109">
        <f ca="1">OFFSET(B387,PrnDB!$J387,0)</f>
        <v>0</v>
      </c>
      <c r="H387" s="110">
        <f ca="1">OFFSET(C387,PrnDB!$J387,0)</f>
        <v>0</v>
      </c>
      <c r="I387" s="110">
        <f ca="1">OFFSET(D387,PrnDB!$J387,0)</f>
        <v>0</v>
      </c>
      <c r="J387" s="110">
        <f t="shared" si="57"/>
        <v>269</v>
      </c>
      <c r="K387" s="111">
        <f ca="1">IF(PrnDB!$G387=0,0,IFERROR(INDEX($R$3:$R$23,MATCH(G387,$Q$3:$Q$23,0),1),3))</f>
        <v>0</v>
      </c>
      <c r="L387" s="111">
        <f t="shared" ref="L387:L453" ca="1" si="64">IFERROR(INDEX($S$3:$S$23,MATCH(G387,$Q$3:$Q$23,0),1),0)</f>
        <v>0</v>
      </c>
      <c r="M387" s="111">
        <f t="shared" ref="M387:M453" ca="1" si="65">IFERROR(INDEX($T$3:$T$23,MATCH(G387,$Q$3:$Q$23,0),1),0)</f>
        <v>0</v>
      </c>
      <c r="N387" s="111" t="b">
        <f t="shared" ref="N387:N450" ca="1" si="66">ROW(N385)&lt;=$Q$28</f>
        <v>0</v>
      </c>
      <c r="O387" s="111" t="str">
        <f ca="1">IF(PrnDB!$K387=0,"",IF(PrnDB!$K387&gt;1,"    ","")&amp;IF(PrnDB!$K387=3,"    ","")&amp;PrnDB!$G387)</f>
        <v/>
      </c>
    </row>
    <row r="388" spans="1:15" x14ac:dyDescent="0.25">
      <c r="B388" s="107">
        <f t="shared" si="61"/>
        <v>0</v>
      </c>
      <c r="C388" s="108">
        <f t="shared" si="62"/>
        <v>0</v>
      </c>
      <c r="D388" s="108">
        <f t="shared" si="63"/>
        <v>-1</v>
      </c>
      <c r="G388" s="109">
        <f ca="1">OFFSET(B388,PrnDB!$J388,0)</f>
        <v>0</v>
      </c>
      <c r="H388" s="110">
        <f ca="1">OFFSET(C388,PrnDB!$J388,0)</f>
        <v>0</v>
      </c>
      <c r="I388" s="110">
        <f ca="1">OFFSET(D388,PrnDB!$J388,0)</f>
        <v>0</v>
      </c>
      <c r="J388" s="110">
        <f t="shared" ref="J388:J451" si="67">IF(ROW(J386)&lt;=$Q$26,0,IF(ROW(J386)&lt;=($Q$26+$Q$27),150-$Q$26,300-$Q$26-$Q$27))</f>
        <v>269</v>
      </c>
      <c r="K388" s="111">
        <f ca="1">IF(PrnDB!$G388=0,0,IFERROR(INDEX($R$3:$R$23,MATCH(G388,$Q$3:$Q$23,0),1),3))</f>
        <v>0</v>
      </c>
      <c r="L388" s="111">
        <f t="shared" ca="1" si="64"/>
        <v>0</v>
      </c>
      <c r="M388" s="111">
        <f t="shared" ca="1" si="65"/>
        <v>0</v>
      </c>
      <c r="N388" s="111" t="b">
        <f t="shared" ca="1" si="66"/>
        <v>0</v>
      </c>
      <c r="O388" s="111" t="str">
        <f ca="1">IF(PrnDB!$K388=0,"",IF(PrnDB!$K388&gt;1,"    ","")&amp;IF(PrnDB!$K388=3,"    ","")&amp;PrnDB!$G388)</f>
        <v/>
      </c>
    </row>
    <row r="389" spans="1:15" x14ac:dyDescent="0.25">
      <c r="A389" s="16"/>
      <c r="B389" s="107">
        <f t="shared" si="61"/>
        <v>0</v>
      </c>
      <c r="C389" s="108">
        <f t="shared" si="62"/>
        <v>0</v>
      </c>
      <c r="D389" s="108">
        <f t="shared" si="63"/>
        <v>-1</v>
      </c>
      <c r="G389" s="109">
        <f ca="1">OFFSET(B389,PrnDB!$J389,0)</f>
        <v>0</v>
      </c>
      <c r="H389" s="110">
        <f ca="1">OFFSET(C389,PrnDB!$J389,0)</f>
        <v>0</v>
      </c>
      <c r="I389" s="110">
        <f ca="1">OFFSET(D389,PrnDB!$J389,0)</f>
        <v>0</v>
      </c>
      <c r="J389" s="110">
        <f t="shared" si="67"/>
        <v>269</v>
      </c>
      <c r="K389" s="111">
        <f ca="1">IF(PrnDB!$G389=0,0,IFERROR(INDEX($R$3:$R$23,MATCH(G389,$Q$3:$Q$23,0),1),3))</f>
        <v>0</v>
      </c>
      <c r="L389" s="111">
        <f t="shared" ca="1" si="64"/>
        <v>0</v>
      </c>
      <c r="M389" s="111">
        <f t="shared" ca="1" si="65"/>
        <v>0</v>
      </c>
      <c r="N389" s="111" t="b">
        <f t="shared" ca="1" si="66"/>
        <v>0</v>
      </c>
      <c r="O389" s="111" t="str">
        <f ca="1">IF(PrnDB!$K389=0,"",IF(PrnDB!$K389&gt;1,"    ","")&amp;IF(PrnDB!$K389=3,"    ","")&amp;PrnDB!$G389)</f>
        <v/>
      </c>
    </row>
    <row r="390" spans="1:15" x14ac:dyDescent="0.25">
      <c r="B390" s="107">
        <f t="shared" si="61"/>
        <v>0</v>
      </c>
      <c r="C390" s="108">
        <f t="shared" si="62"/>
        <v>0</v>
      </c>
      <c r="D390" s="108">
        <f t="shared" si="63"/>
        <v>-1</v>
      </c>
      <c r="G390" s="109">
        <f ca="1">OFFSET(B390,PrnDB!$J390,0)</f>
        <v>0</v>
      </c>
      <c r="H390" s="110">
        <f ca="1">OFFSET(C390,PrnDB!$J390,0)</f>
        <v>0</v>
      </c>
      <c r="I390" s="110">
        <f ca="1">OFFSET(D390,PrnDB!$J390,0)</f>
        <v>0</v>
      </c>
      <c r="J390" s="110">
        <f t="shared" si="67"/>
        <v>269</v>
      </c>
      <c r="K390" s="111">
        <f ca="1">IF(PrnDB!$G390=0,0,IFERROR(INDEX($R$3:$R$23,MATCH(G390,$Q$3:$Q$23,0),1),3))</f>
        <v>0</v>
      </c>
      <c r="L390" s="111">
        <f t="shared" ca="1" si="64"/>
        <v>0</v>
      </c>
      <c r="M390" s="111">
        <f t="shared" ca="1" si="65"/>
        <v>0</v>
      </c>
      <c r="N390" s="111" t="b">
        <f t="shared" ca="1" si="66"/>
        <v>0</v>
      </c>
      <c r="O390" s="111" t="str">
        <f ca="1">IF(PrnDB!$K390=0,"",IF(PrnDB!$K390&gt;1,"    ","")&amp;IF(PrnDB!$K390=3,"    ","")&amp;PrnDB!$G390)</f>
        <v/>
      </c>
    </row>
    <row r="391" spans="1:15" x14ac:dyDescent="0.25">
      <c r="A391" s="16"/>
      <c r="B391" s="107">
        <f t="shared" si="61"/>
        <v>0</v>
      </c>
      <c r="C391" s="108">
        <f t="shared" si="62"/>
        <v>0</v>
      </c>
      <c r="D391" s="108">
        <f t="shared" si="63"/>
        <v>-1</v>
      </c>
      <c r="G391" s="109">
        <f ca="1">OFFSET(B391,PrnDB!$J391,0)</f>
        <v>0</v>
      </c>
      <c r="H391" s="110">
        <f ca="1">OFFSET(C391,PrnDB!$J391,0)</f>
        <v>0</v>
      </c>
      <c r="I391" s="110">
        <f ca="1">OFFSET(D391,PrnDB!$J391,0)</f>
        <v>0</v>
      </c>
      <c r="J391" s="110">
        <f t="shared" si="67"/>
        <v>269</v>
      </c>
      <c r="K391" s="111">
        <f ca="1">IF(PrnDB!$G391=0,0,IFERROR(INDEX($R$3:$R$23,MATCH(G391,$Q$3:$Q$23,0),1),3))</f>
        <v>0</v>
      </c>
      <c r="L391" s="111">
        <f t="shared" ca="1" si="64"/>
        <v>0</v>
      </c>
      <c r="M391" s="111">
        <f t="shared" ca="1" si="65"/>
        <v>0</v>
      </c>
      <c r="N391" s="111" t="b">
        <f t="shared" ca="1" si="66"/>
        <v>0</v>
      </c>
      <c r="O391" s="111" t="str">
        <f ca="1">IF(PrnDB!$K391=0,"",IF(PrnDB!$K391&gt;1,"    ","")&amp;IF(PrnDB!$K391=3,"    ","")&amp;PrnDB!$G391)</f>
        <v/>
      </c>
    </row>
    <row r="392" spans="1:15" x14ac:dyDescent="0.25">
      <c r="B392" s="107">
        <f t="shared" si="61"/>
        <v>0</v>
      </c>
      <c r="C392" s="108">
        <f t="shared" si="62"/>
        <v>0</v>
      </c>
      <c r="D392" s="108">
        <f t="shared" si="63"/>
        <v>-1</v>
      </c>
      <c r="G392" s="109">
        <f ca="1">OFFSET(B392,PrnDB!$J392,0)</f>
        <v>0</v>
      </c>
      <c r="H392" s="110">
        <f ca="1">OFFSET(C392,PrnDB!$J392,0)</f>
        <v>0</v>
      </c>
      <c r="I392" s="110">
        <f ca="1">OFFSET(D392,PrnDB!$J392,0)</f>
        <v>0</v>
      </c>
      <c r="J392" s="110">
        <f t="shared" si="67"/>
        <v>269</v>
      </c>
      <c r="K392" s="111">
        <f ca="1">IF(PrnDB!$G392=0,0,IFERROR(INDEX($R$3:$R$23,MATCH(G392,$Q$3:$Q$23,0),1),3))</f>
        <v>0</v>
      </c>
      <c r="L392" s="111">
        <f t="shared" ca="1" si="64"/>
        <v>0</v>
      </c>
      <c r="M392" s="111">
        <f t="shared" ca="1" si="65"/>
        <v>0</v>
      </c>
      <c r="N392" s="111" t="b">
        <f t="shared" ca="1" si="66"/>
        <v>0</v>
      </c>
      <c r="O392" s="111" t="str">
        <f ca="1">IF(PrnDB!$K392=0,"",IF(PrnDB!$K392&gt;1,"    ","")&amp;IF(PrnDB!$K392=3,"    ","")&amp;PrnDB!$G392)</f>
        <v/>
      </c>
    </row>
    <row r="393" spans="1:15" x14ac:dyDescent="0.25">
      <c r="A393" s="16"/>
      <c r="B393" s="107">
        <f t="shared" si="61"/>
        <v>0</v>
      </c>
      <c r="C393" s="108">
        <f t="shared" si="62"/>
        <v>0</v>
      </c>
      <c r="D393" s="108">
        <f t="shared" si="63"/>
        <v>-1</v>
      </c>
      <c r="G393" s="109">
        <f ca="1">OFFSET(B393,PrnDB!$J393,0)</f>
        <v>0</v>
      </c>
      <c r="H393" s="110">
        <f ca="1">OFFSET(C393,PrnDB!$J393,0)</f>
        <v>0</v>
      </c>
      <c r="I393" s="110">
        <f ca="1">OFFSET(D393,PrnDB!$J393,0)</f>
        <v>0</v>
      </c>
      <c r="J393" s="110">
        <f t="shared" si="67"/>
        <v>269</v>
      </c>
      <c r="K393" s="111">
        <f ca="1">IF(PrnDB!$G393=0,0,IFERROR(INDEX($R$3:$R$23,MATCH(G393,$Q$3:$Q$23,0),1),3))</f>
        <v>0</v>
      </c>
      <c r="L393" s="111">
        <f t="shared" ca="1" si="64"/>
        <v>0</v>
      </c>
      <c r="M393" s="111">
        <f t="shared" ca="1" si="65"/>
        <v>0</v>
      </c>
      <c r="N393" s="111" t="b">
        <f t="shared" ca="1" si="66"/>
        <v>0</v>
      </c>
      <c r="O393" s="111" t="str">
        <f ca="1">IF(PrnDB!$K393=0,"",IF(PrnDB!$K393&gt;1,"    ","")&amp;IF(PrnDB!$K393=3,"    ","")&amp;PrnDB!$G393)</f>
        <v/>
      </c>
    </row>
    <row r="394" spans="1:15" x14ac:dyDescent="0.25">
      <c r="B394" s="107">
        <f t="shared" ref="B394:B425" si="68">IF(AND(ROW()-2+ROW(CashFlow2)-299&gt;=ROW(CashFlow3H)-6,ROW()-2+ROW(CashFlow2)-299&lt;=ROW(CashFlow3)),INDEX(Input,ROW(CashFlow3H)+ROW()-7-300,2),0)</f>
        <v>0</v>
      </c>
      <c r="C394" s="108">
        <f t="shared" si="62"/>
        <v>0</v>
      </c>
      <c r="D394" s="108">
        <f t="shared" si="63"/>
        <v>-1</v>
      </c>
      <c r="G394" s="109">
        <f ca="1">OFFSET(B394,PrnDB!$J394,0)</f>
        <v>0</v>
      </c>
      <c r="H394" s="110">
        <f ca="1">OFFSET(C394,PrnDB!$J394,0)</f>
        <v>0</v>
      </c>
      <c r="I394" s="110">
        <f ca="1">OFFSET(D394,PrnDB!$J394,0)</f>
        <v>0</v>
      </c>
      <c r="J394" s="110">
        <f t="shared" si="67"/>
        <v>269</v>
      </c>
      <c r="K394" s="111">
        <f ca="1">IF(PrnDB!$G394=0,0,IFERROR(INDEX($R$3:$R$23,MATCH(G394,$Q$3:$Q$23,0),1),3))</f>
        <v>0</v>
      </c>
      <c r="L394" s="111">
        <f t="shared" ca="1" si="64"/>
        <v>0</v>
      </c>
      <c r="M394" s="111">
        <f t="shared" ca="1" si="65"/>
        <v>0</v>
      </c>
      <c r="N394" s="111" t="b">
        <f t="shared" ca="1" si="66"/>
        <v>0</v>
      </c>
      <c r="O394" s="111" t="str">
        <f ca="1">IF(PrnDB!$K394=0,"",IF(PrnDB!$K394&gt;1,"    ","")&amp;IF(PrnDB!$K394=3,"    ","")&amp;PrnDB!$G394)</f>
        <v/>
      </c>
    </row>
    <row r="395" spans="1:15" x14ac:dyDescent="0.25">
      <c r="A395" s="16"/>
      <c r="B395" s="107">
        <f t="shared" si="68"/>
        <v>0</v>
      </c>
      <c r="C395" s="108">
        <f t="shared" si="62"/>
        <v>0</v>
      </c>
      <c r="D395" s="108">
        <f t="shared" si="63"/>
        <v>-1</v>
      </c>
      <c r="G395" s="109">
        <f ca="1">OFFSET(B395,PrnDB!$J395,0)</f>
        <v>0</v>
      </c>
      <c r="H395" s="110">
        <f ca="1">OFFSET(C395,PrnDB!$J395,0)</f>
        <v>0</v>
      </c>
      <c r="I395" s="110">
        <f ca="1">OFFSET(D395,PrnDB!$J395,0)</f>
        <v>0</v>
      </c>
      <c r="J395" s="110">
        <f t="shared" si="67"/>
        <v>269</v>
      </c>
      <c r="K395" s="111">
        <f ca="1">IF(PrnDB!$G395=0,0,IFERROR(INDEX($R$3:$R$23,MATCH(G395,$Q$3:$Q$23,0),1),3))</f>
        <v>0</v>
      </c>
      <c r="L395" s="111">
        <f t="shared" ca="1" si="64"/>
        <v>0</v>
      </c>
      <c r="M395" s="111">
        <f t="shared" ca="1" si="65"/>
        <v>0</v>
      </c>
      <c r="N395" s="111" t="b">
        <f t="shared" ca="1" si="66"/>
        <v>0</v>
      </c>
      <c r="O395" s="111" t="str">
        <f ca="1">IF(PrnDB!$K395=0,"",IF(PrnDB!$K395&gt;1,"    ","")&amp;IF(PrnDB!$K395=3,"    ","")&amp;PrnDB!$G395)</f>
        <v/>
      </c>
    </row>
    <row r="396" spans="1:15" x14ac:dyDescent="0.25">
      <c r="B396" s="107">
        <f t="shared" si="68"/>
        <v>0</v>
      </c>
      <c r="C396" s="108">
        <f t="shared" si="62"/>
        <v>0</v>
      </c>
      <c r="D396" s="108">
        <f t="shared" si="63"/>
        <v>-1</v>
      </c>
      <c r="G396" s="109">
        <f ca="1">OFFSET(B396,PrnDB!$J396,0)</f>
        <v>0</v>
      </c>
      <c r="H396" s="110">
        <f ca="1">OFFSET(C396,PrnDB!$J396,0)</f>
        <v>0</v>
      </c>
      <c r="I396" s="110">
        <f ca="1">OFFSET(D396,PrnDB!$J396,0)</f>
        <v>0</v>
      </c>
      <c r="J396" s="110">
        <f t="shared" si="67"/>
        <v>269</v>
      </c>
      <c r="K396" s="111">
        <f ca="1">IF(PrnDB!$G396=0,0,IFERROR(INDEX($R$3:$R$23,MATCH(G396,$Q$3:$Q$23,0),1),3))</f>
        <v>0</v>
      </c>
      <c r="L396" s="111">
        <f t="shared" ca="1" si="64"/>
        <v>0</v>
      </c>
      <c r="M396" s="111">
        <f t="shared" ca="1" si="65"/>
        <v>0</v>
      </c>
      <c r="N396" s="111" t="b">
        <f t="shared" ca="1" si="66"/>
        <v>0</v>
      </c>
      <c r="O396" s="111" t="str">
        <f ca="1">IF(PrnDB!$K396=0,"",IF(PrnDB!$K396&gt;1,"    ","")&amp;IF(PrnDB!$K396=3,"    ","")&amp;PrnDB!$G396)</f>
        <v/>
      </c>
    </row>
    <row r="397" spans="1:15" x14ac:dyDescent="0.25">
      <c r="A397" s="16"/>
      <c r="B397" s="107">
        <f t="shared" si="68"/>
        <v>0</v>
      </c>
      <c r="C397" s="108">
        <f t="shared" si="62"/>
        <v>0</v>
      </c>
      <c r="D397" s="108">
        <f t="shared" si="63"/>
        <v>-1</v>
      </c>
      <c r="G397" s="109">
        <f ca="1">OFFSET(B397,PrnDB!$J397,0)</f>
        <v>0</v>
      </c>
      <c r="H397" s="110">
        <f ca="1">OFFSET(C397,PrnDB!$J397,0)</f>
        <v>0</v>
      </c>
      <c r="I397" s="110">
        <f ca="1">OFFSET(D397,PrnDB!$J397,0)</f>
        <v>0</v>
      </c>
      <c r="J397" s="110">
        <f t="shared" si="67"/>
        <v>269</v>
      </c>
      <c r="K397" s="111">
        <f ca="1">IF(PrnDB!$G397=0,0,IFERROR(INDEX($R$3:$R$23,MATCH(G397,$Q$3:$Q$23,0),1),3))</f>
        <v>0</v>
      </c>
      <c r="L397" s="111">
        <f t="shared" ca="1" si="64"/>
        <v>0</v>
      </c>
      <c r="M397" s="111">
        <f t="shared" ca="1" si="65"/>
        <v>0</v>
      </c>
      <c r="N397" s="111" t="b">
        <f t="shared" ca="1" si="66"/>
        <v>0</v>
      </c>
      <c r="O397" s="111" t="str">
        <f ca="1">IF(PrnDB!$K397=0,"",IF(PrnDB!$K397&gt;1,"    ","")&amp;IF(PrnDB!$K397=3,"    ","")&amp;PrnDB!$G397)</f>
        <v/>
      </c>
    </row>
    <row r="398" spans="1:15" x14ac:dyDescent="0.25">
      <c r="B398" s="107">
        <f t="shared" si="68"/>
        <v>0</v>
      </c>
      <c r="C398" s="108">
        <f t="shared" si="62"/>
        <v>0</v>
      </c>
      <c r="D398" s="108">
        <f t="shared" si="63"/>
        <v>-1</v>
      </c>
      <c r="G398" s="109">
        <f ca="1">OFFSET(B398,PrnDB!$J398,0)</f>
        <v>0</v>
      </c>
      <c r="H398" s="110">
        <f ca="1">OFFSET(C398,PrnDB!$J398,0)</f>
        <v>0</v>
      </c>
      <c r="I398" s="110">
        <f ca="1">OFFSET(D398,PrnDB!$J398,0)</f>
        <v>0</v>
      </c>
      <c r="J398" s="110">
        <f t="shared" si="67"/>
        <v>269</v>
      </c>
      <c r="K398" s="111">
        <f ca="1">IF(PrnDB!$G398=0,0,IFERROR(INDEX($R$3:$R$23,MATCH(G398,$Q$3:$Q$23,0),1),3))</f>
        <v>0</v>
      </c>
      <c r="L398" s="111">
        <f t="shared" ca="1" si="64"/>
        <v>0</v>
      </c>
      <c r="M398" s="111">
        <f t="shared" ca="1" si="65"/>
        <v>0</v>
      </c>
      <c r="N398" s="111" t="b">
        <f t="shared" ca="1" si="66"/>
        <v>0</v>
      </c>
      <c r="O398" s="111" t="str">
        <f ca="1">IF(PrnDB!$K398=0,"",IF(PrnDB!$K398&gt;1,"    ","")&amp;IF(PrnDB!$K398=3,"    ","")&amp;PrnDB!$G398)</f>
        <v/>
      </c>
    </row>
    <row r="399" spans="1:15" x14ac:dyDescent="0.25">
      <c r="A399" s="16"/>
      <c r="B399" s="107">
        <f t="shared" si="68"/>
        <v>0</v>
      </c>
      <c r="C399" s="108">
        <f t="shared" ref="C399:C430" si="69">IF(D399=0,0,IF(AND(ROW()-2+ROW(CashFlow2)-299&gt;=ROW(CashFlow3H)-6,ROW()-2+ROW(CashFlow2)-299&lt;=ROW(CashFlow3)+4),INDEX(Input,ROW(CashFlow3H)+ROW()-7-300,15),0)*D399)</f>
        <v>0</v>
      </c>
      <c r="D399" s="108">
        <f t="shared" ref="D399:D430" si="70">IF(AND(ROW()-2+ROW(CashFlow2)-300&lt;ROW(CashFlow3N)-2),1,-1)*IFERROR(INDEX($U$3:$U$23,MATCH(B399,$Q$3:$Q$23,0),1),1)</f>
        <v>-1</v>
      </c>
      <c r="G399" s="109">
        <f ca="1">OFFSET(B399,PrnDB!$J399,0)</f>
        <v>0</v>
      </c>
      <c r="H399" s="110">
        <f ca="1">OFFSET(C399,PrnDB!$J399,0)</f>
        <v>0</v>
      </c>
      <c r="I399" s="110">
        <f ca="1">OFFSET(D399,PrnDB!$J399,0)</f>
        <v>0</v>
      </c>
      <c r="J399" s="110">
        <f t="shared" si="67"/>
        <v>269</v>
      </c>
      <c r="K399" s="111">
        <f ca="1">IF(PrnDB!$G399=0,0,IFERROR(INDEX($R$3:$R$23,MATCH(G399,$Q$3:$Q$23,0),1),3))</f>
        <v>0</v>
      </c>
      <c r="L399" s="111">
        <f t="shared" ca="1" si="64"/>
        <v>0</v>
      </c>
      <c r="M399" s="111">
        <f t="shared" ca="1" si="65"/>
        <v>0</v>
      </c>
      <c r="N399" s="111" t="b">
        <f t="shared" ca="1" si="66"/>
        <v>0</v>
      </c>
      <c r="O399" s="111" t="str">
        <f ca="1">IF(PrnDB!$K399=0,"",IF(PrnDB!$K399&gt;1,"    ","")&amp;IF(PrnDB!$K399=3,"    ","")&amp;PrnDB!$G399)</f>
        <v/>
      </c>
    </row>
    <row r="400" spans="1:15" x14ac:dyDescent="0.25">
      <c r="B400" s="107">
        <f t="shared" si="68"/>
        <v>0</v>
      </c>
      <c r="C400" s="108">
        <f t="shared" si="69"/>
        <v>0</v>
      </c>
      <c r="D400" s="108">
        <f t="shared" si="70"/>
        <v>-1</v>
      </c>
      <c r="G400" s="109">
        <f ca="1">OFFSET(B400,PrnDB!$J400,0)</f>
        <v>0</v>
      </c>
      <c r="H400" s="110">
        <f ca="1">OFFSET(C400,PrnDB!$J400,0)</f>
        <v>0</v>
      </c>
      <c r="I400" s="110">
        <f ca="1">OFFSET(D400,PrnDB!$J400,0)</f>
        <v>0</v>
      </c>
      <c r="J400" s="110">
        <f t="shared" si="67"/>
        <v>269</v>
      </c>
      <c r="K400" s="111">
        <f ca="1">IF(PrnDB!$G400=0,0,IFERROR(INDEX($R$3:$R$23,MATCH(G400,$Q$3:$Q$23,0),1),3))</f>
        <v>0</v>
      </c>
      <c r="L400" s="111">
        <f t="shared" ca="1" si="64"/>
        <v>0</v>
      </c>
      <c r="M400" s="111">
        <f t="shared" ca="1" si="65"/>
        <v>0</v>
      </c>
      <c r="N400" s="111" t="b">
        <f t="shared" ca="1" si="66"/>
        <v>0</v>
      </c>
      <c r="O400" s="111" t="str">
        <f ca="1">IF(PrnDB!$K400=0,"",IF(PrnDB!$K400&gt;1,"    ","")&amp;IF(PrnDB!$K400=3,"    ","")&amp;PrnDB!$G400)</f>
        <v/>
      </c>
    </row>
    <row r="401" spans="1:15" x14ac:dyDescent="0.25">
      <c r="A401" s="16"/>
      <c r="B401" s="107">
        <f t="shared" si="68"/>
        <v>0</v>
      </c>
      <c r="C401" s="108">
        <f t="shared" si="69"/>
        <v>0</v>
      </c>
      <c r="D401" s="108">
        <f t="shared" si="70"/>
        <v>-1</v>
      </c>
      <c r="G401" s="109">
        <f ca="1">OFFSET(B401,PrnDB!$J401,0)</f>
        <v>0</v>
      </c>
      <c r="H401" s="110">
        <f ca="1">OFFSET(C401,PrnDB!$J401,0)</f>
        <v>0</v>
      </c>
      <c r="I401" s="110">
        <f ca="1">OFFSET(D401,PrnDB!$J401,0)</f>
        <v>0</v>
      </c>
      <c r="J401" s="110">
        <f t="shared" si="67"/>
        <v>269</v>
      </c>
      <c r="K401" s="111">
        <f ca="1">IF(PrnDB!$G401=0,0,IFERROR(INDEX($R$3:$R$23,MATCH(G401,$Q$3:$Q$23,0),1),3))</f>
        <v>0</v>
      </c>
      <c r="L401" s="111">
        <f t="shared" ca="1" si="64"/>
        <v>0</v>
      </c>
      <c r="M401" s="111">
        <f t="shared" ca="1" si="65"/>
        <v>0</v>
      </c>
      <c r="N401" s="111" t="b">
        <f t="shared" ca="1" si="66"/>
        <v>0</v>
      </c>
      <c r="O401" s="111" t="str">
        <f ca="1">IF(PrnDB!$K401=0,"",IF(PrnDB!$K401&gt;1,"    ","")&amp;IF(PrnDB!$K401=3,"    ","")&amp;PrnDB!$G401)</f>
        <v/>
      </c>
    </row>
    <row r="402" spans="1:15" x14ac:dyDescent="0.25">
      <c r="B402" s="107">
        <f t="shared" si="68"/>
        <v>0</v>
      </c>
      <c r="C402" s="108">
        <f t="shared" si="69"/>
        <v>0</v>
      </c>
      <c r="D402" s="108">
        <f t="shared" si="70"/>
        <v>-1</v>
      </c>
      <c r="G402" s="109">
        <f ca="1">OFFSET(B402,PrnDB!$J402,0)</f>
        <v>0</v>
      </c>
      <c r="H402" s="110">
        <f ca="1">OFFSET(C402,PrnDB!$J402,0)</f>
        <v>0</v>
      </c>
      <c r="I402" s="110">
        <f ca="1">OFFSET(D402,PrnDB!$J402,0)</f>
        <v>0</v>
      </c>
      <c r="J402" s="110">
        <f t="shared" si="67"/>
        <v>269</v>
      </c>
      <c r="K402" s="111">
        <f ca="1">IF(PrnDB!$G402=0,0,IFERROR(INDEX($R$3:$R$23,MATCH(G402,$Q$3:$Q$23,0),1),3))</f>
        <v>0</v>
      </c>
      <c r="L402" s="111">
        <f t="shared" ca="1" si="64"/>
        <v>0</v>
      </c>
      <c r="M402" s="111">
        <f t="shared" ca="1" si="65"/>
        <v>0</v>
      </c>
      <c r="N402" s="111" t="b">
        <f t="shared" ca="1" si="66"/>
        <v>0</v>
      </c>
      <c r="O402" s="111" t="str">
        <f ca="1">IF(PrnDB!$K402=0,"",IF(PrnDB!$K402&gt;1,"    ","")&amp;IF(PrnDB!$K402=3,"    ","")&amp;PrnDB!$G402)</f>
        <v/>
      </c>
    </row>
    <row r="403" spans="1:15" x14ac:dyDescent="0.25">
      <c r="A403" s="16"/>
      <c r="B403" s="107">
        <f t="shared" si="68"/>
        <v>0</v>
      </c>
      <c r="C403" s="108">
        <f t="shared" si="69"/>
        <v>0</v>
      </c>
      <c r="D403" s="108">
        <f t="shared" si="70"/>
        <v>-1</v>
      </c>
      <c r="G403" s="109">
        <f ca="1">OFFSET(B403,PrnDB!$J403,0)</f>
        <v>0</v>
      </c>
      <c r="H403" s="110">
        <f ca="1">OFFSET(C403,PrnDB!$J403,0)</f>
        <v>0</v>
      </c>
      <c r="I403" s="110">
        <f ca="1">OFFSET(D403,PrnDB!$J403,0)</f>
        <v>0</v>
      </c>
      <c r="J403" s="110">
        <f t="shared" si="67"/>
        <v>269</v>
      </c>
      <c r="K403" s="111">
        <f ca="1">IF(PrnDB!$G403=0,0,IFERROR(INDEX($R$3:$R$23,MATCH(G403,$Q$3:$Q$23,0),1),3))</f>
        <v>0</v>
      </c>
      <c r="L403" s="111">
        <f t="shared" ca="1" si="64"/>
        <v>0</v>
      </c>
      <c r="M403" s="111">
        <f t="shared" ca="1" si="65"/>
        <v>0</v>
      </c>
      <c r="N403" s="111" t="b">
        <f t="shared" ca="1" si="66"/>
        <v>0</v>
      </c>
      <c r="O403" s="111" t="str">
        <f ca="1">IF(PrnDB!$K403=0,"",IF(PrnDB!$K403&gt;1,"    ","")&amp;IF(PrnDB!$K403=3,"    ","")&amp;PrnDB!$G403)</f>
        <v/>
      </c>
    </row>
    <row r="404" spans="1:15" x14ac:dyDescent="0.25">
      <c r="B404" s="107">
        <f t="shared" si="68"/>
        <v>0</v>
      </c>
      <c r="C404" s="108">
        <f t="shared" si="69"/>
        <v>0</v>
      </c>
      <c r="D404" s="108">
        <f t="shared" si="70"/>
        <v>-1</v>
      </c>
      <c r="G404" s="109">
        <f ca="1">OFFSET(B404,PrnDB!$J404,0)</f>
        <v>0</v>
      </c>
      <c r="H404" s="110">
        <f ca="1">OFFSET(C404,PrnDB!$J404,0)</f>
        <v>0</v>
      </c>
      <c r="I404" s="110">
        <f ca="1">OFFSET(D404,PrnDB!$J404,0)</f>
        <v>0</v>
      </c>
      <c r="J404" s="110">
        <f t="shared" si="67"/>
        <v>269</v>
      </c>
      <c r="K404" s="111">
        <f ca="1">IF(PrnDB!$G404=0,0,IFERROR(INDEX($R$3:$R$23,MATCH(G404,$Q$3:$Q$23,0),1),3))</f>
        <v>0</v>
      </c>
      <c r="L404" s="111">
        <f t="shared" ca="1" si="64"/>
        <v>0</v>
      </c>
      <c r="M404" s="111">
        <f t="shared" ca="1" si="65"/>
        <v>0</v>
      </c>
      <c r="N404" s="111" t="b">
        <f t="shared" ca="1" si="66"/>
        <v>0</v>
      </c>
      <c r="O404" s="111" t="str">
        <f ca="1">IF(PrnDB!$K404=0,"",IF(PrnDB!$K404&gt;1,"    ","")&amp;IF(PrnDB!$K404=3,"    ","")&amp;PrnDB!$G404)</f>
        <v/>
      </c>
    </row>
    <row r="405" spans="1:15" x14ac:dyDescent="0.25">
      <c r="A405" s="16"/>
      <c r="B405" s="107">
        <f t="shared" si="68"/>
        <v>0</v>
      </c>
      <c r="C405" s="108">
        <f t="shared" si="69"/>
        <v>0</v>
      </c>
      <c r="D405" s="108">
        <f t="shared" si="70"/>
        <v>-1</v>
      </c>
      <c r="G405" s="109">
        <f ca="1">OFFSET(B405,PrnDB!$J405,0)</f>
        <v>0</v>
      </c>
      <c r="H405" s="110">
        <f ca="1">OFFSET(C405,PrnDB!$J405,0)</f>
        <v>0</v>
      </c>
      <c r="I405" s="110">
        <f ca="1">OFFSET(D405,PrnDB!$J405,0)</f>
        <v>0</v>
      </c>
      <c r="J405" s="110">
        <f t="shared" si="67"/>
        <v>269</v>
      </c>
      <c r="K405" s="111">
        <f ca="1">IF(PrnDB!$G405=0,0,IFERROR(INDEX($R$3:$R$23,MATCH(G405,$Q$3:$Q$23,0),1),3))</f>
        <v>0</v>
      </c>
      <c r="L405" s="111">
        <f t="shared" ca="1" si="64"/>
        <v>0</v>
      </c>
      <c r="M405" s="111">
        <f t="shared" ca="1" si="65"/>
        <v>0</v>
      </c>
      <c r="N405" s="111" t="b">
        <f t="shared" ca="1" si="66"/>
        <v>0</v>
      </c>
      <c r="O405" s="111" t="str">
        <f ca="1">IF(PrnDB!$K405=0,"",IF(PrnDB!$K405&gt;1,"    ","")&amp;IF(PrnDB!$K405=3,"    ","")&amp;PrnDB!$G405)</f>
        <v/>
      </c>
    </row>
    <row r="406" spans="1:15" x14ac:dyDescent="0.25">
      <c r="B406" s="107">
        <f t="shared" si="68"/>
        <v>0</v>
      </c>
      <c r="C406" s="108">
        <f t="shared" si="69"/>
        <v>0</v>
      </c>
      <c r="D406" s="108">
        <f t="shared" si="70"/>
        <v>-1</v>
      </c>
      <c r="G406" s="109">
        <f ca="1">OFFSET(B406,PrnDB!$J406,0)</f>
        <v>0</v>
      </c>
      <c r="H406" s="110">
        <f ca="1">OFFSET(C406,PrnDB!$J406,0)</f>
        <v>0</v>
      </c>
      <c r="I406" s="110">
        <f ca="1">OFFSET(D406,PrnDB!$J406,0)</f>
        <v>0</v>
      </c>
      <c r="J406" s="110">
        <f t="shared" si="67"/>
        <v>269</v>
      </c>
      <c r="K406" s="111">
        <f ca="1">IF(PrnDB!$G406=0,0,IFERROR(INDEX($R$3:$R$23,MATCH(G406,$Q$3:$Q$23,0),1),3))</f>
        <v>0</v>
      </c>
      <c r="L406" s="111">
        <f t="shared" ca="1" si="64"/>
        <v>0</v>
      </c>
      <c r="M406" s="111">
        <f t="shared" ca="1" si="65"/>
        <v>0</v>
      </c>
      <c r="N406" s="111" t="b">
        <f t="shared" ca="1" si="66"/>
        <v>0</v>
      </c>
      <c r="O406" s="111" t="str">
        <f ca="1">IF(PrnDB!$K406=0,"",IF(PrnDB!$K406&gt;1,"    ","")&amp;IF(PrnDB!$K406=3,"    ","")&amp;PrnDB!$G406)</f>
        <v/>
      </c>
    </row>
    <row r="407" spans="1:15" x14ac:dyDescent="0.25">
      <c r="A407" s="16"/>
      <c r="B407" s="107">
        <f t="shared" si="68"/>
        <v>0</v>
      </c>
      <c r="C407" s="108">
        <f t="shared" si="69"/>
        <v>0</v>
      </c>
      <c r="D407" s="108">
        <f t="shared" si="70"/>
        <v>-1</v>
      </c>
      <c r="G407" s="109">
        <f ca="1">OFFSET(B407,PrnDB!$J407,0)</f>
        <v>0</v>
      </c>
      <c r="H407" s="110">
        <f ca="1">OFFSET(C407,PrnDB!$J407,0)</f>
        <v>0</v>
      </c>
      <c r="I407" s="110">
        <f ca="1">OFFSET(D407,PrnDB!$J407,0)</f>
        <v>0</v>
      </c>
      <c r="J407" s="110">
        <f t="shared" si="67"/>
        <v>269</v>
      </c>
      <c r="K407" s="111">
        <f ca="1">IF(PrnDB!$G407=0,0,IFERROR(INDEX($R$3:$R$23,MATCH(G407,$Q$3:$Q$23,0),1),3))</f>
        <v>0</v>
      </c>
      <c r="L407" s="111">
        <f t="shared" ca="1" si="64"/>
        <v>0</v>
      </c>
      <c r="M407" s="111">
        <f t="shared" ca="1" si="65"/>
        <v>0</v>
      </c>
      <c r="N407" s="111" t="b">
        <f t="shared" ca="1" si="66"/>
        <v>0</v>
      </c>
      <c r="O407" s="111" t="str">
        <f ca="1">IF(PrnDB!$K407=0,"",IF(PrnDB!$K407&gt;1,"    ","")&amp;IF(PrnDB!$K407=3,"    ","")&amp;PrnDB!$G407)</f>
        <v/>
      </c>
    </row>
    <row r="408" spans="1:15" x14ac:dyDescent="0.25">
      <c r="B408" s="107">
        <f t="shared" si="68"/>
        <v>0</v>
      </c>
      <c r="C408" s="108">
        <f t="shared" si="69"/>
        <v>0</v>
      </c>
      <c r="D408" s="108">
        <f t="shared" si="70"/>
        <v>-1</v>
      </c>
      <c r="G408" s="109">
        <f ca="1">OFFSET(B408,PrnDB!$J408,0)</f>
        <v>0</v>
      </c>
      <c r="H408" s="110">
        <f ca="1">OFFSET(C408,PrnDB!$J408,0)</f>
        <v>0</v>
      </c>
      <c r="I408" s="110">
        <f ca="1">OFFSET(D408,PrnDB!$J408,0)</f>
        <v>0</v>
      </c>
      <c r="J408" s="110">
        <f t="shared" si="67"/>
        <v>269</v>
      </c>
      <c r="K408" s="111">
        <f ca="1">IF(PrnDB!$G408=0,0,IFERROR(INDEX($R$3:$R$23,MATCH(G408,$Q$3:$Q$23,0),1),3))</f>
        <v>0</v>
      </c>
      <c r="L408" s="111">
        <f t="shared" ca="1" si="64"/>
        <v>0</v>
      </c>
      <c r="M408" s="111">
        <f t="shared" ca="1" si="65"/>
        <v>0</v>
      </c>
      <c r="N408" s="111" t="b">
        <f t="shared" ca="1" si="66"/>
        <v>0</v>
      </c>
      <c r="O408" s="111" t="str">
        <f ca="1">IF(PrnDB!$K408=0,"",IF(PrnDB!$K408&gt;1,"    ","")&amp;IF(PrnDB!$K408=3,"    ","")&amp;PrnDB!$G408)</f>
        <v/>
      </c>
    </row>
    <row r="409" spans="1:15" x14ac:dyDescent="0.25">
      <c r="A409" s="16"/>
      <c r="B409" s="107">
        <f t="shared" si="68"/>
        <v>0</v>
      </c>
      <c r="C409" s="108">
        <f t="shared" si="69"/>
        <v>0</v>
      </c>
      <c r="D409" s="108">
        <f t="shared" si="70"/>
        <v>-1</v>
      </c>
      <c r="G409" s="109">
        <f ca="1">OFFSET(B409,PrnDB!$J409,0)</f>
        <v>0</v>
      </c>
      <c r="H409" s="110">
        <f ca="1">OFFSET(C409,PrnDB!$J409,0)</f>
        <v>0</v>
      </c>
      <c r="I409" s="110">
        <f ca="1">OFFSET(D409,PrnDB!$J409,0)</f>
        <v>0</v>
      </c>
      <c r="J409" s="110">
        <f t="shared" si="67"/>
        <v>269</v>
      </c>
      <c r="K409" s="111">
        <f ca="1">IF(PrnDB!$G409=0,0,IFERROR(INDEX($R$3:$R$23,MATCH(G409,$Q$3:$Q$23,0),1),3))</f>
        <v>0</v>
      </c>
      <c r="L409" s="111">
        <f t="shared" ca="1" si="64"/>
        <v>0</v>
      </c>
      <c r="M409" s="111">
        <f t="shared" ca="1" si="65"/>
        <v>0</v>
      </c>
      <c r="N409" s="111" t="b">
        <f t="shared" ca="1" si="66"/>
        <v>0</v>
      </c>
      <c r="O409" s="111" t="str">
        <f ca="1">IF(PrnDB!$K409=0,"",IF(PrnDB!$K409&gt;1,"    ","")&amp;IF(PrnDB!$K409=3,"    ","")&amp;PrnDB!$G409)</f>
        <v/>
      </c>
    </row>
    <row r="410" spans="1:15" x14ac:dyDescent="0.25">
      <c r="B410" s="107">
        <f t="shared" si="68"/>
        <v>0</v>
      </c>
      <c r="C410" s="108">
        <f t="shared" si="69"/>
        <v>0</v>
      </c>
      <c r="D410" s="108">
        <f t="shared" si="70"/>
        <v>-1</v>
      </c>
      <c r="G410" s="109">
        <f ca="1">OFFSET(B410,PrnDB!$J410,0)</f>
        <v>0</v>
      </c>
      <c r="H410" s="110">
        <f ca="1">OFFSET(C410,PrnDB!$J410,0)</f>
        <v>0</v>
      </c>
      <c r="I410" s="110">
        <f ca="1">OFFSET(D410,PrnDB!$J410,0)</f>
        <v>0</v>
      </c>
      <c r="J410" s="110">
        <f t="shared" si="67"/>
        <v>269</v>
      </c>
      <c r="K410" s="111">
        <f ca="1">IF(PrnDB!$G410=0,0,IFERROR(INDEX($R$3:$R$23,MATCH(G410,$Q$3:$Q$23,0),1),3))</f>
        <v>0</v>
      </c>
      <c r="L410" s="111">
        <f t="shared" ca="1" si="64"/>
        <v>0</v>
      </c>
      <c r="M410" s="111">
        <f t="shared" ca="1" si="65"/>
        <v>0</v>
      </c>
      <c r="N410" s="111" t="b">
        <f t="shared" ca="1" si="66"/>
        <v>0</v>
      </c>
      <c r="O410" s="111" t="str">
        <f ca="1">IF(PrnDB!$K410=0,"",IF(PrnDB!$K410&gt;1,"    ","")&amp;IF(PrnDB!$K410=3,"    ","")&amp;PrnDB!$G410)</f>
        <v/>
      </c>
    </row>
    <row r="411" spans="1:15" x14ac:dyDescent="0.25">
      <c r="A411" s="16"/>
      <c r="B411" s="107">
        <f t="shared" si="68"/>
        <v>0</v>
      </c>
      <c r="C411" s="108">
        <f t="shared" si="69"/>
        <v>0</v>
      </c>
      <c r="D411" s="108">
        <f t="shared" si="70"/>
        <v>-1</v>
      </c>
      <c r="G411" s="109">
        <f ca="1">OFFSET(B411,PrnDB!$J411,0)</f>
        <v>0</v>
      </c>
      <c r="H411" s="110">
        <f ca="1">OFFSET(C411,PrnDB!$J411,0)</f>
        <v>0</v>
      </c>
      <c r="I411" s="110">
        <f ca="1">OFFSET(D411,PrnDB!$J411,0)</f>
        <v>0</v>
      </c>
      <c r="J411" s="110">
        <f t="shared" si="67"/>
        <v>269</v>
      </c>
      <c r="K411" s="111">
        <f ca="1">IF(PrnDB!$G411=0,0,IFERROR(INDEX($R$3:$R$23,MATCH(G411,$Q$3:$Q$23,0),1),3))</f>
        <v>0</v>
      </c>
      <c r="L411" s="111">
        <f t="shared" ca="1" si="64"/>
        <v>0</v>
      </c>
      <c r="M411" s="111">
        <f t="shared" ca="1" si="65"/>
        <v>0</v>
      </c>
      <c r="N411" s="111" t="b">
        <f t="shared" ca="1" si="66"/>
        <v>0</v>
      </c>
      <c r="O411" s="111" t="str">
        <f ca="1">IF(PrnDB!$K411=0,"",IF(PrnDB!$K411&gt;1,"    ","")&amp;IF(PrnDB!$K411=3,"    ","")&amp;PrnDB!$G411)</f>
        <v/>
      </c>
    </row>
    <row r="412" spans="1:15" x14ac:dyDescent="0.25">
      <c r="B412" s="107">
        <f t="shared" si="68"/>
        <v>0</v>
      </c>
      <c r="C412" s="108">
        <f t="shared" si="69"/>
        <v>0</v>
      </c>
      <c r="D412" s="108">
        <f t="shared" si="70"/>
        <v>-1</v>
      </c>
      <c r="G412" s="109">
        <f ca="1">OFFSET(B412,PrnDB!$J412,0)</f>
        <v>0</v>
      </c>
      <c r="H412" s="110">
        <f ca="1">OFFSET(C412,PrnDB!$J412,0)</f>
        <v>0</v>
      </c>
      <c r="I412" s="110">
        <f ca="1">OFFSET(D412,PrnDB!$J412,0)</f>
        <v>0</v>
      </c>
      <c r="J412" s="110">
        <f t="shared" si="67"/>
        <v>269</v>
      </c>
      <c r="K412" s="111">
        <f ca="1">IF(PrnDB!$G412=0,0,IFERROR(INDEX($R$3:$R$23,MATCH(G412,$Q$3:$Q$23,0),1),3))</f>
        <v>0</v>
      </c>
      <c r="L412" s="111">
        <f t="shared" ca="1" si="64"/>
        <v>0</v>
      </c>
      <c r="M412" s="111">
        <f t="shared" ca="1" si="65"/>
        <v>0</v>
      </c>
      <c r="N412" s="111" t="b">
        <f t="shared" ca="1" si="66"/>
        <v>0</v>
      </c>
      <c r="O412" s="111" t="str">
        <f ca="1">IF(PrnDB!$K412=0,"",IF(PrnDB!$K412&gt;1,"    ","")&amp;IF(PrnDB!$K412=3,"    ","")&amp;PrnDB!$G412)</f>
        <v/>
      </c>
    </row>
    <row r="413" spans="1:15" x14ac:dyDescent="0.25">
      <c r="A413" s="16"/>
      <c r="B413" s="107">
        <f t="shared" si="68"/>
        <v>0</v>
      </c>
      <c r="C413" s="108">
        <f t="shared" si="69"/>
        <v>0</v>
      </c>
      <c r="D413" s="108">
        <f t="shared" si="70"/>
        <v>-1</v>
      </c>
      <c r="G413" s="109">
        <f ca="1">OFFSET(B413,PrnDB!$J413,0)</f>
        <v>0</v>
      </c>
      <c r="H413" s="110">
        <f ca="1">OFFSET(C413,PrnDB!$J413,0)</f>
        <v>0</v>
      </c>
      <c r="I413" s="110">
        <f ca="1">OFFSET(D413,PrnDB!$J413,0)</f>
        <v>0</v>
      </c>
      <c r="J413" s="110">
        <f t="shared" si="67"/>
        <v>269</v>
      </c>
      <c r="K413" s="111">
        <f ca="1">IF(PrnDB!$G413=0,0,IFERROR(INDEX($R$3:$R$23,MATCH(G413,$Q$3:$Q$23,0),1),3))</f>
        <v>0</v>
      </c>
      <c r="L413" s="111">
        <f t="shared" ca="1" si="64"/>
        <v>0</v>
      </c>
      <c r="M413" s="111">
        <f t="shared" ca="1" si="65"/>
        <v>0</v>
      </c>
      <c r="N413" s="111" t="b">
        <f t="shared" ca="1" si="66"/>
        <v>0</v>
      </c>
      <c r="O413" s="111" t="str">
        <f ca="1">IF(PrnDB!$K413=0,"",IF(PrnDB!$K413&gt;1,"    ","")&amp;IF(PrnDB!$K413=3,"    ","")&amp;PrnDB!$G413)</f>
        <v/>
      </c>
    </row>
    <row r="414" spans="1:15" x14ac:dyDescent="0.25">
      <c r="B414" s="107">
        <f t="shared" si="68"/>
        <v>0</v>
      </c>
      <c r="C414" s="108">
        <f t="shared" si="69"/>
        <v>0</v>
      </c>
      <c r="D414" s="108">
        <f t="shared" si="70"/>
        <v>-1</v>
      </c>
      <c r="G414" s="109">
        <f ca="1">OFFSET(B414,PrnDB!$J414,0)</f>
        <v>0</v>
      </c>
      <c r="H414" s="110">
        <f ca="1">OFFSET(C414,PrnDB!$J414,0)</f>
        <v>0</v>
      </c>
      <c r="I414" s="110">
        <f ca="1">OFFSET(D414,PrnDB!$J414,0)</f>
        <v>0</v>
      </c>
      <c r="J414" s="110">
        <f t="shared" si="67"/>
        <v>269</v>
      </c>
      <c r="K414" s="111">
        <f ca="1">IF(PrnDB!$G414=0,0,IFERROR(INDEX($R$3:$R$23,MATCH(G414,$Q$3:$Q$23,0),1),3))</f>
        <v>0</v>
      </c>
      <c r="L414" s="111">
        <f t="shared" ca="1" si="64"/>
        <v>0</v>
      </c>
      <c r="M414" s="111">
        <f t="shared" ca="1" si="65"/>
        <v>0</v>
      </c>
      <c r="N414" s="111" t="b">
        <f t="shared" ca="1" si="66"/>
        <v>0</v>
      </c>
      <c r="O414" s="111" t="str">
        <f ca="1">IF(PrnDB!$K414=0,"",IF(PrnDB!$K414&gt;1,"    ","")&amp;IF(PrnDB!$K414=3,"    ","")&amp;PrnDB!$G414)</f>
        <v/>
      </c>
    </row>
    <row r="415" spans="1:15" x14ac:dyDescent="0.25">
      <c r="A415" s="16"/>
      <c r="B415" s="107">
        <f t="shared" si="68"/>
        <v>0</v>
      </c>
      <c r="C415" s="108">
        <f t="shared" si="69"/>
        <v>0</v>
      </c>
      <c r="D415" s="108">
        <f t="shared" si="70"/>
        <v>-1</v>
      </c>
      <c r="G415" s="109">
        <f ca="1">OFFSET(B415,PrnDB!$J415,0)</f>
        <v>0</v>
      </c>
      <c r="H415" s="110">
        <f ca="1">OFFSET(C415,PrnDB!$J415,0)</f>
        <v>0</v>
      </c>
      <c r="I415" s="110">
        <f ca="1">OFFSET(D415,PrnDB!$J415,0)</f>
        <v>0</v>
      </c>
      <c r="J415" s="110">
        <f t="shared" si="67"/>
        <v>269</v>
      </c>
      <c r="K415" s="111">
        <f ca="1">IF(PrnDB!$G415=0,0,IFERROR(INDEX($R$3:$R$23,MATCH(G415,$Q$3:$Q$23,0),1),3))</f>
        <v>0</v>
      </c>
      <c r="L415" s="111">
        <f t="shared" ca="1" si="64"/>
        <v>0</v>
      </c>
      <c r="M415" s="111">
        <f t="shared" ca="1" si="65"/>
        <v>0</v>
      </c>
      <c r="N415" s="111" t="b">
        <f t="shared" ca="1" si="66"/>
        <v>0</v>
      </c>
      <c r="O415" s="111" t="str">
        <f ca="1">IF(PrnDB!$K415=0,"",IF(PrnDB!$K415&gt;1,"    ","")&amp;IF(PrnDB!$K415=3,"    ","")&amp;PrnDB!$G415)</f>
        <v/>
      </c>
    </row>
    <row r="416" spans="1:15" x14ac:dyDescent="0.25">
      <c r="B416" s="107">
        <f t="shared" si="68"/>
        <v>0</v>
      </c>
      <c r="C416" s="108">
        <f t="shared" si="69"/>
        <v>0</v>
      </c>
      <c r="D416" s="108">
        <f t="shared" si="70"/>
        <v>-1</v>
      </c>
      <c r="G416" s="109">
        <f ca="1">OFFSET(B416,PrnDB!$J416,0)</f>
        <v>0</v>
      </c>
      <c r="H416" s="110">
        <f ca="1">OFFSET(C416,PrnDB!$J416,0)</f>
        <v>0</v>
      </c>
      <c r="I416" s="110">
        <f ca="1">OFFSET(D416,PrnDB!$J416,0)</f>
        <v>0</v>
      </c>
      <c r="J416" s="110">
        <f t="shared" si="67"/>
        <v>269</v>
      </c>
      <c r="K416" s="111">
        <f ca="1">IF(PrnDB!$G416=0,0,IFERROR(INDEX($R$3:$R$23,MATCH(G416,$Q$3:$Q$23,0),1),3))</f>
        <v>0</v>
      </c>
      <c r="L416" s="111">
        <f t="shared" ca="1" si="64"/>
        <v>0</v>
      </c>
      <c r="M416" s="111">
        <f t="shared" ca="1" si="65"/>
        <v>0</v>
      </c>
      <c r="N416" s="111" t="b">
        <f t="shared" ca="1" si="66"/>
        <v>0</v>
      </c>
      <c r="O416" s="111" t="str">
        <f ca="1">IF(PrnDB!$K416=0,"",IF(PrnDB!$K416&gt;1,"    ","")&amp;IF(PrnDB!$K416=3,"    ","")&amp;PrnDB!$G416)</f>
        <v/>
      </c>
    </row>
    <row r="417" spans="1:15" x14ac:dyDescent="0.25">
      <c r="A417" s="16"/>
      <c r="B417" s="107">
        <f t="shared" si="68"/>
        <v>0</v>
      </c>
      <c r="C417" s="108">
        <f t="shared" si="69"/>
        <v>0</v>
      </c>
      <c r="D417" s="108">
        <f t="shared" si="70"/>
        <v>-1</v>
      </c>
      <c r="G417" s="109">
        <f ca="1">OFFSET(B417,PrnDB!$J417,0)</f>
        <v>0</v>
      </c>
      <c r="H417" s="110">
        <f ca="1">OFFSET(C417,PrnDB!$J417,0)</f>
        <v>0</v>
      </c>
      <c r="I417" s="110">
        <f ca="1">OFFSET(D417,PrnDB!$J417,0)</f>
        <v>0</v>
      </c>
      <c r="J417" s="110">
        <f t="shared" si="67"/>
        <v>269</v>
      </c>
      <c r="K417" s="111">
        <f ca="1">IF(PrnDB!$G417=0,0,IFERROR(INDEX($R$3:$R$23,MATCH(G417,$Q$3:$Q$23,0),1),3))</f>
        <v>0</v>
      </c>
      <c r="L417" s="111">
        <f t="shared" ca="1" si="64"/>
        <v>0</v>
      </c>
      <c r="M417" s="111">
        <f t="shared" ca="1" si="65"/>
        <v>0</v>
      </c>
      <c r="N417" s="111" t="b">
        <f t="shared" ca="1" si="66"/>
        <v>0</v>
      </c>
      <c r="O417" s="111" t="str">
        <f ca="1">IF(PrnDB!$K417=0,"",IF(PrnDB!$K417&gt;1,"    ","")&amp;IF(PrnDB!$K417=3,"    ","")&amp;PrnDB!$G417)</f>
        <v/>
      </c>
    </row>
    <row r="418" spans="1:15" x14ac:dyDescent="0.25">
      <c r="B418" s="107">
        <f t="shared" si="68"/>
        <v>0</v>
      </c>
      <c r="C418" s="108">
        <f t="shared" si="69"/>
        <v>0</v>
      </c>
      <c r="D418" s="108">
        <f t="shared" si="70"/>
        <v>-1</v>
      </c>
      <c r="G418" s="109">
        <f ca="1">OFFSET(B418,PrnDB!$J418,0)</f>
        <v>0</v>
      </c>
      <c r="H418" s="110">
        <f ca="1">OFFSET(C418,PrnDB!$J418,0)</f>
        <v>0</v>
      </c>
      <c r="I418" s="110">
        <f ca="1">OFFSET(D418,PrnDB!$J418,0)</f>
        <v>0</v>
      </c>
      <c r="J418" s="110">
        <f t="shared" si="67"/>
        <v>269</v>
      </c>
      <c r="K418" s="111">
        <f ca="1">IF(PrnDB!$G418=0,0,IFERROR(INDEX($R$3:$R$23,MATCH(G418,$Q$3:$Q$23,0),1),3))</f>
        <v>0</v>
      </c>
      <c r="L418" s="111">
        <f t="shared" ca="1" si="64"/>
        <v>0</v>
      </c>
      <c r="M418" s="111">
        <f t="shared" ca="1" si="65"/>
        <v>0</v>
      </c>
      <c r="N418" s="111" t="b">
        <f t="shared" ca="1" si="66"/>
        <v>0</v>
      </c>
      <c r="O418" s="111" t="str">
        <f ca="1">IF(PrnDB!$K418=0,"",IF(PrnDB!$K418&gt;1,"    ","")&amp;IF(PrnDB!$K418=3,"    ","")&amp;PrnDB!$G418)</f>
        <v/>
      </c>
    </row>
    <row r="419" spans="1:15" x14ac:dyDescent="0.25">
      <c r="A419" s="16"/>
      <c r="B419" s="107">
        <f t="shared" si="68"/>
        <v>0</v>
      </c>
      <c r="C419" s="108">
        <f t="shared" si="69"/>
        <v>0</v>
      </c>
      <c r="D419" s="108">
        <f t="shared" si="70"/>
        <v>-1</v>
      </c>
      <c r="G419" s="109">
        <f ca="1">OFFSET(B419,PrnDB!$J419,0)</f>
        <v>0</v>
      </c>
      <c r="H419" s="110">
        <f ca="1">OFFSET(C419,PrnDB!$J419,0)</f>
        <v>0</v>
      </c>
      <c r="I419" s="110">
        <f ca="1">OFFSET(D419,PrnDB!$J419,0)</f>
        <v>0</v>
      </c>
      <c r="J419" s="110">
        <f t="shared" si="67"/>
        <v>269</v>
      </c>
      <c r="K419" s="111">
        <f ca="1">IF(PrnDB!$G419=0,0,IFERROR(INDEX($R$3:$R$23,MATCH(G419,$Q$3:$Q$23,0),1),3))</f>
        <v>0</v>
      </c>
      <c r="L419" s="111">
        <f t="shared" ca="1" si="64"/>
        <v>0</v>
      </c>
      <c r="M419" s="111">
        <f t="shared" ca="1" si="65"/>
        <v>0</v>
      </c>
      <c r="N419" s="111" t="b">
        <f t="shared" ca="1" si="66"/>
        <v>0</v>
      </c>
      <c r="O419" s="111" t="str">
        <f ca="1">IF(PrnDB!$K419=0,"",IF(PrnDB!$K419&gt;1,"    ","")&amp;IF(PrnDB!$K419=3,"    ","")&amp;PrnDB!$G419)</f>
        <v/>
      </c>
    </row>
    <row r="420" spans="1:15" x14ac:dyDescent="0.25">
      <c r="B420" s="107">
        <f t="shared" si="68"/>
        <v>0</v>
      </c>
      <c r="C420" s="108">
        <f t="shared" si="69"/>
        <v>0</v>
      </c>
      <c r="D420" s="108">
        <f t="shared" si="70"/>
        <v>-1</v>
      </c>
      <c r="G420" s="109">
        <f ca="1">OFFSET(B420,PrnDB!$J420,0)</f>
        <v>0</v>
      </c>
      <c r="H420" s="110">
        <f ca="1">OFFSET(C420,PrnDB!$J420,0)</f>
        <v>0</v>
      </c>
      <c r="I420" s="110">
        <f ca="1">OFFSET(D420,PrnDB!$J420,0)</f>
        <v>0</v>
      </c>
      <c r="J420" s="110">
        <f t="shared" si="67"/>
        <v>269</v>
      </c>
      <c r="K420" s="111">
        <f ca="1">IF(PrnDB!$G420=0,0,IFERROR(INDEX($R$3:$R$23,MATCH(G420,$Q$3:$Q$23,0),1),3))</f>
        <v>0</v>
      </c>
      <c r="L420" s="111">
        <f t="shared" ca="1" si="64"/>
        <v>0</v>
      </c>
      <c r="M420" s="111">
        <f t="shared" ca="1" si="65"/>
        <v>0</v>
      </c>
      <c r="N420" s="111" t="b">
        <f t="shared" ca="1" si="66"/>
        <v>0</v>
      </c>
      <c r="O420" s="111" t="str">
        <f ca="1">IF(PrnDB!$K420=0,"",IF(PrnDB!$K420&gt;1,"    ","")&amp;IF(PrnDB!$K420=3,"    ","")&amp;PrnDB!$G420)</f>
        <v/>
      </c>
    </row>
    <row r="421" spans="1:15" x14ac:dyDescent="0.25">
      <c r="A421" s="16"/>
      <c r="B421" s="107">
        <f t="shared" si="68"/>
        <v>0</v>
      </c>
      <c r="C421" s="108">
        <f t="shared" si="69"/>
        <v>0</v>
      </c>
      <c r="D421" s="108">
        <f t="shared" si="70"/>
        <v>-1</v>
      </c>
      <c r="G421" s="109">
        <f ca="1">OFFSET(B421,PrnDB!$J421,0)</f>
        <v>0</v>
      </c>
      <c r="H421" s="110">
        <f ca="1">OFFSET(C421,PrnDB!$J421,0)</f>
        <v>0</v>
      </c>
      <c r="I421" s="110">
        <f ca="1">OFFSET(D421,PrnDB!$J421,0)</f>
        <v>0</v>
      </c>
      <c r="J421" s="110">
        <f t="shared" si="67"/>
        <v>269</v>
      </c>
      <c r="K421" s="111">
        <f ca="1">IF(PrnDB!$G421=0,0,IFERROR(INDEX($R$3:$R$23,MATCH(G421,$Q$3:$Q$23,0),1),3))</f>
        <v>0</v>
      </c>
      <c r="L421" s="111">
        <f t="shared" ca="1" si="64"/>
        <v>0</v>
      </c>
      <c r="M421" s="111">
        <f t="shared" ca="1" si="65"/>
        <v>0</v>
      </c>
      <c r="N421" s="111" t="b">
        <f t="shared" ca="1" si="66"/>
        <v>0</v>
      </c>
      <c r="O421" s="111" t="str">
        <f ca="1">IF(PrnDB!$K421=0,"",IF(PrnDB!$K421&gt;1,"    ","")&amp;IF(PrnDB!$K421=3,"    ","")&amp;PrnDB!$G421)</f>
        <v/>
      </c>
    </row>
    <row r="422" spans="1:15" x14ac:dyDescent="0.25">
      <c r="B422" s="107">
        <f t="shared" si="68"/>
        <v>0</v>
      </c>
      <c r="C422" s="108">
        <f t="shared" si="69"/>
        <v>0</v>
      </c>
      <c r="D422" s="108">
        <f t="shared" si="70"/>
        <v>-1</v>
      </c>
      <c r="G422" s="109">
        <f ca="1">OFFSET(B422,PrnDB!$J422,0)</f>
        <v>0</v>
      </c>
      <c r="H422" s="110">
        <f ca="1">OFFSET(C422,PrnDB!$J422,0)</f>
        <v>0</v>
      </c>
      <c r="I422" s="110">
        <f ca="1">OFFSET(D422,PrnDB!$J422,0)</f>
        <v>0</v>
      </c>
      <c r="J422" s="110">
        <f t="shared" si="67"/>
        <v>269</v>
      </c>
      <c r="K422" s="111">
        <f ca="1">IF(PrnDB!$G422=0,0,IFERROR(INDEX($R$3:$R$23,MATCH(G422,$Q$3:$Q$23,0),1),3))</f>
        <v>0</v>
      </c>
      <c r="L422" s="111">
        <f t="shared" ca="1" si="64"/>
        <v>0</v>
      </c>
      <c r="M422" s="111">
        <f t="shared" ca="1" si="65"/>
        <v>0</v>
      </c>
      <c r="N422" s="111" t="b">
        <f t="shared" ca="1" si="66"/>
        <v>0</v>
      </c>
      <c r="O422" s="111" t="str">
        <f ca="1">IF(PrnDB!$K422=0,"",IF(PrnDB!$K422&gt;1,"    ","")&amp;IF(PrnDB!$K422=3,"    ","")&amp;PrnDB!$G422)</f>
        <v/>
      </c>
    </row>
    <row r="423" spans="1:15" x14ac:dyDescent="0.25">
      <c r="A423" s="16"/>
      <c r="B423" s="107">
        <f t="shared" si="68"/>
        <v>0</v>
      </c>
      <c r="C423" s="108">
        <f t="shared" si="69"/>
        <v>0</v>
      </c>
      <c r="D423" s="108">
        <f t="shared" si="70"/>
        <v>-1</v>
      </c>
      <c r="G423" s="109">
        <f ca="1">OFFSET(B423,PrnDB!$J423,0)</f>
        <v>0</v>
      </c>
      <c r="H423" s="110">
        <f ca="1">OFFSET(C423,PrnDB!$J423,0)</f>
        <v>0</v>
      </c>
      <c r="I423" s="110">
        <f ca="1">OFFSET(D423,PrnDB!$J423,0)</f>
        <v>0</v>
      </c>
      <c r="J423" s="110">
        <f t="shared" si="67"/>
        <v>269</v>
      </c>
      <c r="K423" s="111">
        <f ca="1">IF(PrnDB!$G423=0,0,IFERROR(INDEX($R$3:$R$23,MATCH(G423,$Q$3:$Q$23,0),1),3))</f>
        <v>0</v>
      </c>
      <c r="L423" s="111">
        <f t="shared" ca="1" si="64"/>
        <v>0</v>
      </c>
      <c r="M423" s="111">
        <f t="shared" ca="1" si="65"/>
        <v>0</v>
      </c>
      <c r="N423" s="111" t="b">
        <f t="shared" ca="1" si="66"/>
        <v>0</v>
      </c>
      <c r="O423" s="111" t="str">
        <f ca="1">IF(PrnDB!$K423=0,"",IF(PrnDB!$K423&gt;1,"    ","")&amp;IF(PrnDB!$K423=3,"    ","")&amp;PrnDB!$G423)</f>
        <v/>
      </c>
    </row>
    <row r="424" spans="1:15" x14ac:dyDescent="0.25">
      <c r="B424" s="107">
        <f t="shared" si="68"/>
        <v>0</v>
      </c>
      <c r="C424" s="108">
        <f t="shared" si="69"/>
        <v>0</v>
      </c>
      <c r="D424" s="108">
        <f t="shared" si="70"/>
        <v>-1</v>
      </c>
      <c r="G424" s="109">
        <f ca="1">OFFSET(B424,PrnDB!$J424,0)</f>
        <v>0</v>
      </c>
      <c r="H424" s="110">
        <f ca="1">OFFSET(C424,PrnDB!$J424,0)</f>
        <v>0</v>
      </c>
      <c r="I424" s="110">
        <f ca="1">OFFSET(D424,PrnDB!$J424,0)</f>
        <v>0</v>
      </c>
      <c r="J424" s="110">
        <f t="shared" si="67"/>
        <v>269</v>
      </c>
      <c r="K424" s="111">
        <f ca="1">IF(PrnDB!$G424=0,0,IFERROR(INDEX($R$3:$R$23,MATCH(G424,$Q$3:$Q$23,0),1),3))</f>
        <v>0</v>
      </c>
      <c r="L424" s="111">
        <f t="shared" ca="1" si="64"/>
        <v>0</v>
      </c>
      <c r="M424" s="111">
        <f t="shared" ca="1" si="65"/>
        <v>0</v>
      </c>
      <c r="N424" s="111" t="b">
        <f t="shared" ca="1" si="66"/>
        <v>0</v>
      </c>
      <c r="O424" s="111" t="str">
        <f ca="1">IF(PrnDB!$K424=0,"",IF(PrnDB!$K424&gt;1,"    ","")&amp;IF(PrnDB!$K424=3,"    ","")&amp;PrnDB!$G424)</f>
        <v/>
      </c>
    </row>
    <row r="425" spans="1:15" x14ac:dyDescent="0.25">
      <c r="A425" s="16"/>
      <c r="B425" s="107">
        <f t="shared" si="68"/>
        <v>0</v>
      </c>
      <c r="C425" s="108">
        <f t="shared" si="69"/>
        <v>0</v>
      </c>
      <c r="D425" s="108">
        <f t="shared" si="70"/>
        <v>-1</v>
      </c>
      <c r="G425" s="109">
        <f ca="1">OFFSET(B425,PrnDB!$J425,0)</f>
        <v>0</v>
      </c>
      <c r="H425" s="110">
        <f ca="1">OFFSET(C425,PrnDB!$J425,0)</f>
        <v>0</v>
      </c>
      <c r="I425" s="110">
        <f ca="1">OFFSET(D425,PrnDB!$J425,0)</f>
        <v>0</v>
      </c>
      <c r="J425" s="110">
        <f t="shared" si="67"/>
        <v>269</v>
      </c>
      <c r="K425" s="111">
        <f ca="1">IF(PrnDB!$G425=0,0,IFERROR(INDEX($R$3:$R$23,MATCH(G425,$Q$3:$Q$23,0),1),3))</f>
        <v>0</v>
      </c>
      <c r="L425" s="111">
        <f t="shared" ca="1" si="64"/>
        <v>0</v>
      </c>
      <c r="M425" s="111">
        <f t="shared" ca="1" si="65"/>
        <v>0</v>
      </c>
      <c r="N425" s="111" t="b">
        <f t="shared" ca="1" si="66"/>
        <v>0</v>
      </c>
      <c r="O425" s="111" t="str">
        <f ca="1">IF(PrnDB!$K425=0,"",IF(PrnDB!$K425&gt;1,"    ","")&amp;IF(PrnDB!$K425=3,"    ","")&amp;PrnDB!$G425)</f>
        <v/>
      </c>
    </row>
    <row r="426" spans="1:15" x14ac:dyDescent="0.25">
      <c r="B426" s="107">
        <f t="shared" ref="B426:B453" si="71">IF(AND(ROW()-2+ROW(CashFlow2)-299&gt;=ROW(CashFlow3H)-6,ROW()-2+ROW(CashFlow2)-299&lt;=ROW(CashFlow3)),INDEX(Input,ROW(CashFlow3H)+ROW()-7-300,2),0)</f>
        <v>0</v>
      </c>
      <c r="C426" s="108">
        <f t="shared" si="69"/>
        <v>0</v>
      </c>
      <c r="D426" s="108">
        <f t="shared" si="70"/>
        <v>-1</v>
      </c>
      <c r="G426" s="109">
        <f ca="1">OFFSET(B426,PrnDB!$J426,0)</f>
        <v>0</v>
      </c>
      <c r="H426" s="110">
        <f ca="1">OFFSET(C426,PrnDB!$J426,0)</f>
        <v>0</v>
      </c>
      <c r="I426" s="110">
        <f ca="1">OFFSET(D426,PrnDB!$J426,0)</f>
        <v>0</v>
      </c>
      <c r="J426" s="110">
        <f t="shared" si="67"/>
        <v>269</v>
      </c>
      <c r="K426" s="111">
        <f ca="1">IF(PrnDB!$G426=0,0,IFERROR(INDEX($R$3:$R$23,MATCH(G426,$Q$3:$Q$23,0),1),3))</f>
        <v>0</v>
      </c>
      <c r="L426" s="111">
        <f t="shared" ca="1" si="64"/>
        <v>0</v>
      </c>
      <c r="M426" s="111">
        <f t="shared" ca="1" si="65"/>
        <v>0</v>
      </c>
      <c r="N426" s="111" t="b">
        <f t="shared" ca="1" si="66"/>
        <v>0</v>
      </c>
      <c r="O426" s="111" t="str">
        <f ca="1">IF(PrnDB!$K426=0,"",IF(PrnDB!$K426&gt;1,"    ","")&amp;IF(PrnDB!$K426=3,"    ","")&amp;PrnDB!$G426)</f>
        <v/>
      </c>
    </row>
    <row r="427" spans="1:15" x14ac:dyDescent="0.25">
      <c r="A427" s="16"/>
      <c r="B427" s="107">
        <f t="shared" si="71"/>
        <v>0</v>
      </c>
      <c r="C427" s="108">
        <f t="shared" si="69"/>
        <v>0</v>
      </c>
      <c r="D427" s="108">
        <f t="shared" si="70"/>
        <v>-1</v>
      </c>
      <c r="G427" s="109">
        <f ca="1">OFFSET(B427,PrnDB!$J427,0)</f>
        <v>0</v>
      </c>
      <c r="H427" s="110">
        <f ca="1">OFFSET(C427,PrnDB!$J427,0)</f>
        <v>0</v>
      </c>
      <c r="I427" s="110">
        <f ca="1">OFFSET(D427,PrnDB!$J427,0)</f>
        <v>0</v>
      </c>
      <c r="J427" s="110">
        <f t="shared" si="67"/>
        <v>269</v>
      </c>
      <c r="K427" s="111">
        <f ca="1">IF(PrnDB!$G427=0,0,IFERROR(INDEX($R$3:$R$23,MATCH(G427,$Q$3:$Q$23,0),1),3))</f>
        <v>0</v>
      </c>
      <c r="L427" s="111">
        <f t="shared" ca="1" si="64"/>
        <v>0</v>
      </c>
      <c r="M427" s="111">
        <f t="shared" ca="1" si="65"/>
        <v>0</v>
      </c>
      <c r="N427" s="111" t="b">
        <f t="shared" ca="1" si="66"/>
        <v>0</v>
      </c>
      <c r="O427" s="111" t="str">
        <f ca="1">IF(PrnDB!$K427=0,"",IF(PrnDB!$K427&gt;1,"    ","")&amp;IF(PrnDB!$K427=3,"    ","")&amp;PrnDB!$G427)</f>
        <v/>
      </c>
    </row>
    <row r="428" spans="1:15" x14ac:dyDescent="0.25">
      <c r="B428" s="107">
        <f t="shared" si="71"/>
        <v>0</v>
      </c>
      <c r="C428" s="108">
        <f t="shared" si="69"/>
        <v>0</v>
      </c>
      <c r="D428" s="108">
        <f t="shared" si="70"/>
        <v>-1</v>
      </c>
      <c r="G428" s="109">
        <f ca="1">OFFSET(B428,PrnDB!$J428,0)</f>
        <v>0</v>
      </c>
      <c r="H428" s="110">
        <f ca="1">OFFSET(C428,PrnDB!$J428,0)</f>
        <v>0</v>
      </c>
      <c r="I428" s="110">
        <f ca="1">OFFSET(D428,PrnDB!$J428,0)</f>
        <v>0</v>
      </c>
      <c r="J428" s="110">
        <f t="shared" si="67"/>
        <v>269</v>
      </c>
      <c r="K428" s="111">
        <f ca="1">IF(PrnDB!$G428=0,0,IFERROR(INDEX($R$3:$R$23,MATCH(G428,$Q$3:$Q$23,0),1),3))</f>
        <v>0</v>
      </c>
      <c r="L428" s="111">
        <f t="shared" ca="1" si="64"/>
        <v>0</v>
      </c>
      <c r="M428" s="111">
        <f t="shared" ca="1" si="65"/>
        <v>0</v>
      </c>
      <c r="N428" s="111" t="b">
        <f t="shared" ca="1" si="66"/>
        <v>0</v>
      </c>
      <c r="O428" s="111" t="str">
        <f ca="1">IF(PrnDB!$K428=0,"",IF(PrnDB!$K428&gt;1,"    ","")&amp;IF(PrnDB!$K428=3,"    ","")&amp;PrnDB!$G428)</f>
        <v/>
      </c>
    </row>
    <row r="429" spans="1:15" x14ac:dyDescent="0.25">
      <c r="A429" s="16"/>
      <c r="B429" s="107">
        <f t="shared" si="71"/>
        <v>0</v>
      </c>
      <c r="C429" s="108">
        <f t="shared" si="69"/>
        <v>0</v>
      </c>
      <c r="D429" s="108">
        <f t="shared" si="70"/>
        <v>-1</v>
      </c>
      <c r="G429" s="109">
        <f ca="1">OFFSET(B429,PrnDB!$J429,0)</f>
        <v>0</v>
      </c>
      <c r="H429" s="110">
        <f ca="1">OFFSET(C429,PrnDB!$J429,0)</f>
        <v>0</v>
      </c>
      <c r="I429" s="110">
        <f ca="1">OFFSET(D429,PrnDB!$J429,0)</f>
        <v>0</v>
      </c>
      <c r="J429" s="110">
        <f t="shared" si="67"/>
        <v>269</v>
      </c>
      <c r="K429" s="111">
        <f ca="1">IF(PrnDB!$G429=0,0,IFERROR(INDEX($R$3:$R$23,MATCH(G429,$Q$3:$Q$23,0),1),3))</f>
        <v>0</v>
      </c>
      <c r="L429" s="111">
        <f t="shared" ca="1" si="64"/>
        <v>0</v>
      </c>
      <c r="M429" s="111">
        <f t="shared" ca="1" si="65"/>
        <v>0</v>
      </c>
      <c r="N429" s="111" t="b">
        <f t="shared" ca="1" si="66"/>
        <v>0</v>
      </c>
      <c r="O429" s="111" t="str">
        <f ca="1">IF(PrnDB!$K429=0,"",IF(PrnDB!$K429&gt;1,"    ","")&amp;IF(PrnDB!$K429=3,"    ","")&amp;PrnDB!$G429)</f>
        <v/>
      </c>
    </row>
    <row r="430" spans="1:15" x14ac:dyDescent="0.25">
      <c r="B430" s="107">
        <f t="shared" si="71"/>
        <v>0</v>
      </c>
      <c r="C430" s="108">
        <f t="shared" si="69"/>
        <v>0</v>
      </c>
      <c r="D430" s="108">
        <f t="shared" si="70"/>
        <v>-1</v>
      </c>
      <c r="G430" s="109">
        <f ca="1">OFFSET(B430,PrnDB!$J430,0)</f>
        <v>0</v>
      </c>
      <c r="H430" s="110">
        <f ca="1">OFFSET(C430,PrnDB!$J430,0)</f>
        <v>0</v>
      </c>
      <c r="I430" s="110">
        <f ca="1">OFFSET(D430,PrnDB!$J430,0)</f>
        <v>0</v>
      </c>
      <c r="J430" s="110">
        <f t="shared" si="67"/>
        <v>269</v>
      </c>
      <c r="K430" s="111">
        <f ca="1">IF(PrnDB!$G430=0,0,IFERROR(INDEX($R$3:$R$23,MATCH(G430,$Q$3:$Q$23,0),1),3))</f>
        <v>0</v>
      </c>
      <c r="L430" s="111">
        <f t="shared" ca="1" si="64"/>
        <v>0</v>
      </c>
      <c r="M430" s="111">
        <f t="shared" ca="1" si="65"/>
        <v>0</v>
      </c>
      <c r="N430" s="111" t="b">
        <f t="shared" ca="1" si="66"/>
        <v>0</v>
      </c>
      <c r="O430" s="111" t="str">
        <f ca="1">IF(PrnDB!$K430=0,"",IF(PrnDB!$K430&gt;1,"    ","")&amp;IF(PrnDB!$K430=3,"    ","")&amp;PrnDB!$G430)</f>
        <v/>
      </c>
    </row>
    <row r="431" spans="1:15" x14ac:dyDescent="0.25">
      <c r="A431" s="16"/>
      <c r="B431" s="107">
        <f t="shared" si="71"/>
        <v>0</v>
      </c>
      <c r="C431" s="108">
        <f t="shared" ref="C431:C453" si="72">IF(D431=0,0,IF(AND(ROW()-2+ROW(CashFlow2)-299&gt;=ROW(CashFlow3H)-6,ROW()-2+ROW(CashFlow2)-299&lt;=ROW(CashFlow3)+4),INDEX(Input,ROW(CashFlow3H)+ROW()-7-300,15),0)*D431)</f>
        <v>0</v>
      </c>
      <c r="D431" s="108">
        <f t="shared" ref="D431:D453" si="73">IF(AND(ROW()-2+ROW(CashFlow2)-300&lt;ROW(CashFlow3N)-2),1,-1)*IFERROR(INDEX($U$3:$U$23,MATCH(B431,$Q$3:$Q$23,0),1),1)</f>
        <v>-1</v>
      </c>
      <c r="G431" s="109">
        <f ca="1">OFFSET(B431,PrnDB!$J431,0)</f>
        <v>0</v>
      </c>
      <c r="H431" s="110">
        <f ca="1">OFFSET(C431,PrnDB!$J431,0)</f>
        <v>0</v>
      </c>
      <c r="I431" s="110">
        <f ca="1">OFFSET(D431,PrnDB!$J431,0)</f>
        <v>0</v>
      </c>
      <c r="J431" s="110">
        <f t="shared" si="67"/>
        <v>269</v>
      </c>
      <c r="K431" s="111">
        <f ca="1">IF(PrnDB!$G431=0,0,IFERROR(INDEX($R$3:$R$23,MATCH(G431,$Q$3:$Q$23,0),1),3))</f>
        <v>0</v>
      </c>
      <c r="L431" s="111">
        <f t="shared" ca="1" si="64"/>
        <v>0</v>
      </c>
      <c r="M431" s="111">
        <f t="shared" ca="1" si="65"/>
        <v>0</v>
      </c>
      <c r="N431" s="111" t="b">
        <f t="shared" ca="1" si="66"/>
        <v>0</v>
      </c>
      <c r="O431" s="111" t="str">
        <f ca="1">IF(PrnDB!$K431=0,"",IF(PrnDB!$K431&gt;1,"    ","")&amp;IF(PrnDB!$K431=3,"    ","")&amp;PrnDB!$G431)</f>
        <v/>
      </c>
    </row>
    <row r="432" spans="1:15" x14ac:dyDescent="0.25">
      <c r="B432" s="107">
        <f t="shared" si="71"/>
        <v>0</v>
      </c>
      <c r="C432" s="108">
        <f t="shared" si="72"/>
        <v>0</v>
      </c>
      <c r="D432" s="108">
        <f t="shared" si="73"/>
        <v>-1</v>
      </c>
      <c r="G432" s="109">
        <f ca="1">OFFSET(B432,PrnDB!$J432,0)</f>
        <v>0</v>
      </c>
      <c r="H432" s="110">
        <f ca="1">OFFSET(C432,PrnDB!$J432,0)</f>
        <v>0</v>
      </c>
      <c r="I432" s="110">
        <f ca="1">OFFSET(D432,PrnDB!$J432,0)</f>
        <v>0</v>
      </c>
      <c r="J432" s="110">
        <f t="shared" si="67"/>
        <v>269</v>
      </c>
      <c r="K432" s="111">
        <f ca="1">IF(PrnDB!$G432=0,0,IFERROR(INDEX($R$3:$R$23,MATCH(G432,$Q$3:$Q$23,0),1),3))</f>
        <v>0</v>
      </c>
      <c r="L432" s="111">
        <f t="shared" ca="1" si="64"/>
        <v>0</v>
      </c>
      <c r="M432" s="111">
        <f t="shared" ca="1" si="65"/>
        <v>0</v>
      </c>
      <c r="N432" s="111" t="b">
        <f t="shared" ca="1" si="66"/>
        <v>0</v>
      </c>
      <c r="O432" s="111" t="str">
        <f ca="1">IF(PrnDB!$K432=0,"",IF(PrnDB!$K432&gt;1,"    ","")&amp;IF(PrnDB!$K432=3,"    ","")&amp;PrnDB!$G432)</f>
        <v/>
      </c>
    </row>
    <row r="433" spans="1:15" x14ac:dyDescent="0.25">
      <c r="A433" s="16"/>
      <c r="B433" s="107">
        <f t="shared" si="71"/>
        <v>0</v>
      </c>
      <c r="C433" s="108">
        <f t="shared" si="72"/>
        <v>0</v>
      </c>
      <c r="D433" s="108">
        <f t="shared" si="73"/>
        <v>-1</v>
      </c>
      <c r="G433" s="109">
        <f ca="1">OFFSET(B433,PrnDB!$J433,0)</f>
        <v>0</v>
      </c>
      <c r="H433" s="110">
        <f ca="1">OFFSET(C433,PrnDB!$J433,0)</f>
        <v>0</v>
      </c>
      <c r="I433" s="110">
        <f ca="1">OFFSET(D433,PrnDB!$J433,0)</f>
        <v>0</v>
      </c>
      <c r="J433" s="110">
        <f t="shared" si="67"/>
        <v>269</v>
      </c>
      <c r="K433" s="111">
        <f ca="1">IF(PrnDB!$G433=0,0,IFERROR(INDEX($R$3:$R$23,MATCH(G433,$Q$3:$Q$23,0),1),3))</f>
        <v>0</v>
      </c>
      <c r="L433" s="111">
        <f t="shared" ca="1" si="64"/>
        <v>0</v>
      </c>
      <c r="M433" s="111">
        <f t="shared" ca="1" si="65"/>
        <v>0</v>
      </c>
      <c r="N433" s="111" t="b">
        <f t="shared" ca="1" si="66"/>
        <v>0</v>
      </c>
      <c r="O433" s="111" t="str">
        <f ca="1">IF(PrnDB!$K433=0,"",IF(PrnDB!$K433&gt;1,"    ","")&amp;IF(PrnDB!$K433=3,"    ","")&amp;PrnDB!$G433)</f>
        <v/>
      </c>
    </row>
    <row r="434" spans="1:15" x14ac:dyDescent="0.25">
      <c r="B434" s="107">
        <f t="shared" si="71"/>
        <v>0</v>
      </c>
      <c r="C434" s="108">
        <f t="shared" si="72"/>
        <v>0</v>
      </c>
      <c r="D434" s="108">
        <f t="shared" si="73"/>
        <v>-1</v>
      </c>
      <c r="G434" s="109">
        <f ca="1">OFFSET(B434,PrnDB!$J434,0)</f>
        <v>0</v>
      </c>
      <c r="H434" s="110">
        <f ca="1">OFFSET(C434,PrnDB!$J434,0)</f>
        <v>0</v>
      </c>
      <c r="I434" s="110">
        <f ca="1">OFFSET(D434,PrnDB!$J434,0)</f>
        <v>0</v>
      </c>
      <c r="J434" s="110">
        <f t="shared" si="67"/>
        <v>269</v>
      </c>
      <c r="K434" s="111">
        <f ca="1">IF(PrnDB!$G434=0,0,IFERROR(INDEX($R$3:$R$23,MATCH(G434,$Q$3:$Q$23,0),1),3))</f>
        <v>0</v>
      </c>
      <c r="L434" s="111">
        <f t="shared" ca="1" si="64"/>
        <v>0</v>
      </c>
      <c r="M434" s="111">
        <f t="shared" ca="1" si="65"/>
        <v>0</v>
      </c>
      <c r="N434" s="111" t="b">
        <f t="shared" ca="1" si="66"/>
        <v>0</v>
      </c>
      <c r="O434" s="111" t="str">
        <f ca="1">IF(PrnDB!$K434=0,"",IF(PrnDB!$K434&gt;1,"    ","")&amp;IF(PrnDB!$K434=3,"    ","")&amp;PrnDB!$G434)</f>
        <v/>
      </c>
    </row>
    <row r="435" spans="1:15" x14ac:dyDescent="0.25">
      <c r="A435" s="16"/>
      <c r="B435" s="107">
        <f t="shared" si="71"/>
        <v>0</v>
      </c>
      <c r="C435" s="108">
        <f t="shared" si="72"/>
        <v>0</v>
      </c>
      <c r="D435" s="108">
        <f t="shared" si="73"/>
        <v>-1</v>
      </c>
      <c r="G435" s="109">
        <f ca="1">OFFSET(B435,PrnDB!$J435,0)</f>
        <v>0</v>
      </c>
      <c r="H435" s="110">
        <f ca="1">OFFSET(C435,PrnDB!$J435,0)</f>
        <v>0</v>
      </c>
      <c r="I435" s="110">
        <f ca="1">OFFSET(D435,PrnDB!$J435,0)</f>
        <v>0</v>
      </c>
      <c r="J435" s="110">
        <f t="shared" si="67"/>
        <v>269</v>
      </c>
      <c r="K435" s="111">
        <f ca="1">IF(PrnDB!$G435=0,0,IFERROR(INDEX($R$3:$R$23,MATCH(G435,$Q$3:$Q$23,0),1),3))</f>
        <v>0</v>
      </c>
      <c r="L435" s="111">
        <f t="shared" ca="1" si="64"/>
        <v>0</v>
      </c>
      <c r="M435" s="111">
        <f t="shared" ca="1" si="65"/>
        <v>0</v>
      </c>
      <c r="N435" s="111" t="b">
        <f t="shared" ca="1" si="66"/>
        <v>0</v>
      </c>
      <c r="O435" s="111" t="str">
        <f ca="1">IF(PrnDB!$K435=0,"",IF(PrnDB!$K435&gt;1,"    ","")&amp;IF(PrnDB!$K435=3,"    ","")&amp;PrnDB!$G435)</f>
        <v/>
      </c>
    </row>
    <row r="436" spans="1:15" x14ac:dyDescent="0.25">
      <c r="B436" s="107">
        <f t="shared" si="71"/>
        <v>0</v>
      </c>
      <c r="C436" s="108">
        <f t="shared" si="72"/>
        <v>0</v>
      </c>
      <c r="D436" s="108">
        <f t="shared" si="73"/>
        <v>-1</v>
      </c>
      <c r="G436" s="109">
        <f ca="1">OFFSET(B436,PrnDB!$J436,0)</f>
        <v>0</v>
      </c>
      <c r="H436" s="110">
        <f ca="1">OFFSET(C436,PrnDB!$J436,0)</f>
        <v>0</v>
      </c>
      <c r="I436" s="110">
        <f ca="1">OFFSET(D436,PrnDB!$J436,0)</f>
        <v>0</v>
      </c>
      <c r="J436" s="110">
        <f t="shared" si="67"/>
        <v>269</v>
      </c>
      <c r="K436" s="111">
        <f ca="1">IF(PrnDB!$G436=0,0,IFERROR(INDEX($R$3:$R$23,MATCH(G436,$Q$3:$Q$23,0),1),3))</f>
        <v>0</v>
      </c>
      <c r="L436" s="111">
        <f t="shared" ca="1" si="64"/>
        <v>0</v>
      </c>
      <c r="M436" s="111">
        <f t="shared" ca="1" si="65"/>
        <v>0</v>
      </c>
      <c r="N436" s="111" t="b">
        <f t="shared" ca="1" si="66"/>
        <v>0</v>
      </c>
      <c r="O436" s="111" t="str">
        <f ca="1">IF(PrnDB!$K436=0,"",IF(PrnDB!$K436&gt;1,"    ","")&amp;IF(PrnDB!$K436=3,"    ","")&amp;PrnDB!$G436)</f>
        <v/>
      </c>
    </row>
    <row r="437" spans="1:15" x14ac:dyDescent="0.25">
      <c r="A437" s="16"/>
      <c r="B437" s="107">
        <f t="shared" si="71"/>
        <v>0</v>
      </c>
      <c r="C437" s="108">
        <f t="shared" si="72"/>
        <v>0</v>
      </c>
      <c r="D437" s="108">
        <f t="shared" si="73"/>
        <v>-1</v>
      </c>
      <c r="G437" s="109">
        <f ca="1">OFFSET(B437,PrnDB!$J437,0)</f>
        <v>0</v>
      </c>
      <c r="H437" s="110">
        <f ca="1">OFFSET(C437,PrnDB!$J437,0)</f>
        <v>0</v>
      </c>
      <c r="I437" s="110">
        <f ca="1">OFFSET(D437,PrnDB!$J437,0)</f>
        <v>0</v>
      </c>
      <c r="J437" s="110">
        <f t="shared" si="67"/>
        <v>269</v>
      </c>
      <c r="K437" s="111">
        <f ca="1">IF(PrnDB!$G437=0,0,IFERROR(INDEX($R$3:$R$23,MATCH(G437,$Q$3:$Q$23,0),1),3))</f>
        <v>0</v>
      </c>
      <c r="L437" s="111">
        <f t="shared" ca="1" si="64"/>
        <v>0</v>
      </c>
      <c r="M437" s="111">
        <f t="shared" ca="1" si="65"/>
        <v>0</v>
      </c>
      <c r="N437" s="111" t="b">
        <f t="shared" ca="1" si="66"/>
        <v>0</v>
      </c>
      <c r="O437" s="111" t="str">
        <f ca="1">IF(PrnDB!$K437=0,"",IF(PrnDB!$K437&gt;1,"    ","")&amp;IF(PrnDB!$K437=3,"    ","")&amp;PrnDB!$G437)</f>
        <v/>
      </c>
    </row>
    <row r="438" spans="1:15" x14ac:dyDescent="0.25">
      <c r="B438" s="107">
        <f t="shared" si="71"/>
        <v>0</v>
      </c>
      <c r="C438" s="108">
        <f t="shared" si="72"/>
        <v>0</v>
      </c>
      <c r="D438" s="108">
        <f t="shared" si="73"/>
        <v>-1</v>
      </c>
      <c r="G438" s="109">
        <f ca="1">OFFSET(B438,PrnDB!$J438,0)</f>
        <v>0</v>
      </c>
      <c r="H438" s="110">
        <f ca="1">OFFSET(C438,PrnDB!$J438,0)</f>
        <v>0</v>
      </c>
      <c r="I438" s="110">
        <f ca="1">OFFSET(D438,PrnDB!$J438,0)</f>
        <v>0</v>
      </c>
      <c r="J438" s="110">
        <f t="shared" si="67"/>
        <v>269</v>
      </c>
      <c r="K438" s="111">
        <f ca="1">IF(PrnDB!$G438=0,0,IFERROR(INDEX($R$3:$R$23,MATCH(G438,$Q$3:$Q$23,0),1),3))</f>
        <v>0</v>
      </c>
      <c r="L438" s="111">
        <f t="shared" ca="1" si="64"/>
        <v>0</v>
      </c>
      <c r="M438" s="111">
        <f t="shared" ca="1" si="65"/>
        <v>0</v>
      </c>
      <c r="N438" s="111" t="b">
        <f t="shared" ca="1" si="66"/>
        <v>0</v>
      </c>
      <c r="O438" s="111" t="str">
        <f ca="1">IF(PrnDB!$K438=0,"",IF(PrnDB!$K438&gt;1,"    ","")&amp;IF(PrnDB!$K438=3,"    ","")&amp;PrnDB!$G438)</f>
        <v/>
      </c>
    </row>
    <row r="439" spans="1:15" x14ac:dyDescent="0.25">
      <c r="A439" s="16"/>
      <c r="B439" s="107">
        <f t="shared" si="71"/>
        <v>0</v>
      </c>
      <c r="C439" s="108">
        <f t="shared" si="72"/>
        <v>0</v>
      </c>
      <c r="D439" s="108">
        <f t="shared" si="73"/>
        <v>-1</v>
      </c>
      <c r="G439" s="109">
        <f ca="1">OFFSET(B439,PrnDB!$J439,0)</f>
        <v>0</v>
      </c>
      <c r="H439" s="110">
        <f ca="1">OFFSET(C439,PrnDB!$J439,0)</f>
        <v>0</v>
      </c>
      <c r="I439" s="110">
        <f ca="1">OFFSET(D439,PrnDB!$J439,0)</f>
        <v>0</v>
      </c>
      <c r="J439" s="110">
        <f t="shared" si="67"/>
        <v>269</v>
      </c>
      <c r="K439" s="111">
        <f ca="1">IF(PrnDB!$G439=0,0,IFERROR(INDEX($R$3:$R$23,MATCH(G439,$Q$3:$Q$23,0),1),3))</f>
        <v>0</v>
      </c>
      <c r="L439" s="111">
        <f t="shared" ca="1" si="64"/>
        <v>0</v>
      </c>
      <c r="M439" s="111">
        <f t="shared" ca="1" si="65"/>
        <v>0</v>
      </c>
      <c r="N439" s="111" t="b">
        <f t="shared" ca="1" si="66"/>
        <v>0</v>
      </c>
      <c r="O439" s="111" t="str">
        <f ca="1">IF(PrnDB!$K439=0,"",IF(PrnDB!$K439&gt;1,"    ","")&amp;IF(PrnDB!$K439=3,"    ","")&amp;PrnDB!$G439)</f>
        <v/>
      </c>
    </row>
    <row r="440" spans="1:15" x14ac:dyDescent="0.25">
      <c r="B440" s="107">
        <f t="shared" si="71"/>
        <v>0</v>
      </c>
      <c r="C440" s="108">
        <f t="shared" si="72"/>
        <v>0</v>
      </c>
      <c r="D440" s="108">
        <f t="shared" si="73"/>
        <v>-1</v>
      </c>
      <c r="G440" s="109">
        <f ca="1">OFFSET(B440,PrnDB!$J440,0)</f>
        <v>0</v>
      </c>
      <c r="H440" s="110">
        <f ca="1">OFFSET(C440,PrnDB!$J440,0)</f>
        <v>0</v>
      </c>
      <c r="I440" s="110">
        <f ca="1">OFFSET(D440,PrnDB!$J440,0)</f>
        <v>0</v>
      </c>
      <c r="J440" s="110">
        <f t="shared" si="67"/>
        <v>269</v>
      </c>
      <c r="K440" s="111">
        <f ca="1">IF(PrnDB!$G440=0,0,IFERROR(INDEX($R$3:$R$23,MATCH(G440,$Q$3:$Q$23,0),1),3))</f>
        <v>0</v>
      </c>
      <c r="L440" s="111">
        <f t="shared" ca="1" si="64"/>
        <v>0</v>
      </c>
      <c r="M440" s="111">
        <f t="shared" ca="1" si="65"/>
        <v>0</v>
      </c>
      <c r="N440" s="111" t="b">
        <f t="shared" ca="1" si="66"/>
        <v>0</v>
      </c>
      <c r="O440" s="111" t="str">
        <f ca="1">IF(PrnDB!$K440=0,"",IF(PrnDB!$K440&gt;1,"    ","")&amp;IF(PrnDB!$K440=3,"    ","")&amp;PrnDB!$G440)</f>
        <v/>
      </c>
    </row>
    <row r="441" spans="1:15" x14ac:dyDescent="0.25">
      <c r="A441" s="16"/>
      <c r="B441" s="107">
        <f t="shared" si="71"/>
        <v>0</v>
      </c>
      <c r="C441" s="108">
        <f t="shared" si="72"/>
        <v>0</v>
      </c>
      <c r="D441" s="108">
        <f t="shared" si="73"/>
        <v>-1</v>
      </c>
      <c r="G441" s="109">
        <f ca="1">OFFSET(B441,PrnDB!$J441,0)</f>
        <v>0</v>
      </c>
      <c r="H441" s="110">
        <f ca="1">OFFSET(C441,PrnDB!$J441,0)</f>
        <v>0</v>
      </c>
      <c r="I441" s="110">
        <f ca="1">OFFSET(D441,PrnDB!$J441,0)</f>
        <v>0</v>
      </c>
      <c r="J441" s="110">
        <f t="shared" si="67"/>
        <v>269</v>
      </c>
      <c r="K441" s="111">
        <f ca="1">IF(PrnDB!$G441=0,0,IFERROR(INDEX($R$3:$R$23,MATCH(G441,$Q$3:$Q$23,0),1),3))</f>
        <v>0</v>
      </c>
      <c r="L441" s="111">
        <f t="shared" ca="1" si="64"/>
        <v>0</v>
      </c>
      <c r="M441" s="111">
        <f t="shared" ca="1" si="65"/>
        <v>0</v>
      </c>
      <c r="N441" s="111" t="b">
        <f t="shared" ca="1" si="66"/>
        <v>0</v>
      </c>
      <c r="O441" s="111" t="str">
        <f ca="1">IF(PrnDB!$K441=0,"",IF(PrnDB!$K441&gt;1,"    ","")&amp;IF(PrnDB!$K441=3,"    ","")&amp;PrnDB!$G441)</f>
        <v/>
      </c>
    </row>
    <row r="442" spans="1:15" x14ac:dyDescent="0.25">
      <c r="B442" s="107">
        <f t="shared" si="71"/>
        <v>0</v>
      </c>
      <c r="C442" s="108">
        <f t="shared" si="72"/>
        <v>0</v>
      </c>
      <c r="D442" s="108">
        <f t="shared" si="73"/>
        <v>-1</v>
      </c>
      <c r="G442" s="109">
        <f ca="1">OFFSET(B442,PrnDB!$J442,0)</f>
        <v>0</v>
      </c>
      <c r="H442" s="110">
        <f ca="1">OFFSET(C442,PrnDB!$J442,0)</f>
        <v>0</v>
      </c>
      <c r="I442" s="110">
        <f ca="1">OFFSET(D442,PrnDB!$J442,0)</f>
        <v>0</v>
      </c>
      <c r="J442" s="110">
        <f t="shared" si="67"/>
        <v>269</v>
      </c>
      <c r="K442" s="111">
        <f ca="1">IF(PrnDB!$G442=0,0,IFERROR(INDEX($R$3:$R$23,MATCH(G442,$Q$3:$Q$23,0),1),3))</f>
        <v>0</v>
      </c>
      <c r="L442" s="111">
        <f t="shared" ca="1" si="64"/>
        <v>0</v>
      </c>
      <c r="M442" s="111">
        <f t="shared" ca="1" si="65"/>
        <v>0</v>
      </c>
      <c r="N442" s="111" t="b">
        <f t="shared" ca="1" si="66"/>
        <v>0</v>
      </c>
      <c r="O442" s="111" t="str">
        <f ca="1">IF(PrnDB!$K442=0,"",IF(PrnDB!$K442&gt;1,"    ","")&amp;IF(PrnDB!$K442=3,"    ","")&amp;PrnDB!$G442)</f>
        <v/>
      </c>
    </row>
    <row r="443" spans="1:15" x14ac:dyDescent="0.25">
      <c r="A443" s="16"/>
      <c r="B443" s="107">
        <f t="shared" si="71"/>
        <v>0</v>
      </c>
      <c r="C443" s="108">
        <f t="shared" si="72"/>
        <v>0</v>
      </c>
      <c r="D443" s="108">
        <f t="shared" si="73"/>
        <v>-1</v>
      </c>
      <c r="G443" s="109">
        <f ca="1">OFFSET(B443,PrnDB!$J443,0)</f>
        <v>0</v>
      </c>
      <c r="H443" s="110">
        <f ca="1">OFFSET(C443,PrnDB!$J443,0)</f>
        <v>0</v>
      </c>
      <c r="I443" s="110">
        <f ca="1">OFFSET(D443,PrnDB!$J443,0)</f>
        <v>0</v>
      </c>
      <c r="J443" s="110">
        <f t="shared" si="67"/>
        <v>269</v>
      </c>
      <c r="K443" s="111">
        <f ca="1">IF(PrnDB!$G443=0,0,IFERROR(INDEX($R$3:$R$23,MATCH(G443,$Q$3:$Q$23,0),1),3))</f>
        <v>0</v>
      </c>
      <c r="L443" s="111">
        <f t="shared" ca="1" si="64"/>
        <v>0</v>
      </c>
      <c r="M443" s="111">
        <f t="shared" ca="1" si="65"/>
        <v>0</v>
      </c>
      <c r="N443" s="111" t="b">
        <f t="shared" ca="1" si="66"/>
        <v>0</v>
      </c>
      <c r="O443" s="111" t="str">
        <f ca="1">IF(PrnDB!$K443=0,"",IF(PrnDB!$K443&gt;1,"    ","")&amp;IF(PrnDB!$K443=3,"    ","")&amp;PrnDB!$G443)</f>
        <v/>
      </c>
    </row>
    <row r="444" spans="1:15" x14ac:dyDescent="0.25">
      <c r="B444" s="107">
        <f t="shared" si="71"/>
        <v>0</v>
      </c>
      <c r="C444" s="108">
        <f t="shared" si="72"/>
        <v>0</v>
      </c>
      <c r="D444" s="108">
        <f t="shared" si="73"/>
        <v>-1</v>
      </c>
      <c r="G444" s="109">
        <f ca="1">OFFSET(B444,PrnDB!$J444,0)</f>
        <v>0</v>
      </c>
      <c r="H444" s="110">
        <f ca="1">OFFSET(C444,PrnDB!$J444,0)</f>
        <v>0</v>
      </c>
      <c r="I444" s="110">
        <f ca="1">OFFSET(D444,PrnDB!$J444,0)</f>
        <v>0</v>
      </c>
      <c r="J444" s="110">
        <f t="shared" si="67"/>
        <v>269</v>
      </c>
      <c r="K444" s="111">
        <f ca="1">IF(PrnDB!$G444=0,0,IFERROR(INDEX($R$3:$R$23,MATCH(G444,$Q$3:$Q$23,0),1),3))</f>
        <v>0</v>
      </c>
      <c r="L444" s="111">
        <f t="shared" ca="1" si="64"/>
        <v>0</v>
      </c>
      <c r="M444" s="111">
        <f t="shared" ca="1" si="65"/>
        <v>0</v>
      </c>
      <c r="N444" s="111" t="b">
        <f t="shared" ca="1" si="66"/>
        <v>0</v>
      </c>
      <c r="O444" s="111" t="str">
        <f ca="1">IF(PrnDB!$K444=0,"",IF(PrnDB!$K444&gt;1,"    ","")&amp;IF(PrnDB!$K444=3,"    ","")&amp;PrnDB!$G444)</f>
        <v/>
      </c>
    </row>
    <row r="445" spans="1:15" x14ac:dyDescent="0.25">
      <c r="A445" s="16"/>
      <c r="B445" s="107">
        <f t="shared" si="71"/>
        <v>0</v>
      </c>
      <c r="C445" s="108">
        <f t="shared" si="72"/>
        <v>0</v>
      </c>
      <c r="D445" s="108">
        <f t="shared" si="73"/>
        <v>-1</v>
      </c>
      <c r="G445" s="109">
        <f ca="1">OFFSET(B445,PrnDB!$J445,0)</f>
        <v>0</v>
      </c>
      <c r="H445" s="110">
        <f ca="1">OFFSET(C445,PrnDB!$J445,0)</f>
        <v>0</v>
      </c>
      <c r="I445" s="110">
        <f ca="1">OFFSET(D445,PrnDB!$J445,0)</f>
        <v>0</v>
      </c>
      <c r="J445" s="110">
        <f t="shared" si="67"/>
        <v>269</v>
      </c>
      <c r="K445" s="111">
        <f ca="1">IF(PrnDB!$G445=0,0,IFERROR(INDEX($R$3:$R$23,MATCH(G445,$Q$3:$Q$23,0),1),3))</f>
        <v>0</v>
      </c>
      <c r="L445" s="111">
        <f t="shared" ca="1" si="64"/>
        <v>0</v>
      </c>
      <c r="M445" s="111">
        <f t="shared" ca="1" si="65"/>
        <v>0</v>
      </c>
      <c r="N445" s="111" t="b">
        <f t="shared" ca="1" si="66"/>
        <v>0</v>
      </c>
      <c r="O445" s="111" t="str">
        <f ca="1">IF(PrnDB!$K445=0,"",IF(PrnDB!$K445&gt;1,"    ","")&amp;IF(PrnDB!$K445=3,"    ","")&amp;PrnDB!$G445)</f>
        <v/>
      </c>
    </row>
    <row r="446" spans="1:15" x14ac:dyDescent="0.25">
      <c r="B446" s="107">
        <f t="shared" si="71"/>
        <v>0</v>
      </c>
      <c r="C446" s="108">
        <f t="shared" si="72"/>
        <v>0</v>
      </c>
      <c r="D446" s="108">
        <f t="shared" si="73"/>
        <v>-1</v>
      </c>
      <c r="G446" s="109">
        <f ca="1">OFFSET(B446,PrnDB!$J446,0)</f>
        <v>0</v>
      </c>
      <c r="H446" s="110">
        <f ca="1">OFFSET(C446,PrnDB!$J446,0)</f>
        <v>0</v>
      </c>
      <c r="I446" s="110">
        <f ca="1">OFFSET(D446,PrnDB!$J446,0)</f>
        <v>0</v>
      </c>
      <c r="J446" s="110">
        <f t="shared" si="67"/>
        <v>269</v>
      </c>
      <c r="K446" s="111">
        <f ca="1">IF(PrnDB!$G446=0,0,IFERROR(INDEX($R$3:$R$23,MATCH(G446,$Q$3:$Q$23,0),1),3))</f>
        <v>0</v>
      </c>
      <c r="L446" s="111">
        <f t="shared" ca="1" si="64"/>
        <v>0</v>
      </c>
      <c r="M446" s="111">
        <f t="shared" ca="1" si="65"/>
        <v>0</v>
      </c>
      <c r="N446" s="111" t="b">
        <f t="shared" ca="1" si="66"/>
        <v>0</v>
      </c>
      <c r="O446" s="111" t="str">
        <f ca="1">IF(PrnDB!$K446=0,"",IF(PrnDB!$K446&gt;1,"    ","")&amp;IF(PrnDB!$K446=3,"    ","")&amp;PrnDB!$G446)</f>
        <v/>
      </c>
    </row>
    <row r="447" spans="1:15" x14ac:dyDescent="0.25">
      <c r="A447" s="16"/>
      <c r="B447" s="107">
        <f t="shared" si="71"/>
        <v>0</v>
      </c>
      <c r="C447" s="108">
        <f t="shared" si="72"/>
        <v>0</v>
      </c>
      <c r="D447" s="108">
        <f t="shared" si="73"/>
        <v>-1</v>
      </c>
      <c r="G447" s="109">
        <f ca="1">OFFSET(B447,PrnDB!$J447,0)</f>
        <v>0</v>
      </c>
      <c r="H447" s="110">
        <f ca="1">OFFSET(C447,PrnDB!$J447,0)</f>
        <v>0</v>
      </c>
      <c r="I447" s="110">
        <f ca="1">OFFSET(D447,PrnDB!$J447,0)</f>
        <v>0</v>
      </c>
      <c r="J447" s="110">
        <f t="shared" si="67"/>
        <v>269</v>
      </c>
      <c r="K447" s="111">
        <f ca="1">IF(PrnDB!$G447=0,0,IFERROR(INDEX($R$3:$R$23,MATCH(G447,$Q$3:$Q$23,0),1),3))</f>
        <v>0</v>
      </c>
      <c r="L447" s="111">
        <f t="shared" ca="1" si="64"/>
        <v>0</v>
      </c>
      <c r="M447" s="111">
        <f t="shared" ca="1" si="65"/>
        <v>0</v>
      </c>
      <c r="N447" s="111" t="b">
        <f t="shared" ca="1" si="66"/>
        <v>0</v>
      </c>
      <c r="O447" s="111" t="str">
        <f ca="1">IF(PrnDB!$K447=0,"",IF(PrnDB!$K447&gt;1,"    ","")&amp;IF(PrnDB!$K447=3,"    ","")&amp;PrnDB!$G447)</f>
        <v/>
      </c>
    </row>
    <row r="448" spans="1:15" x14ac:dyDescent="0.25">
      <c r="B448" s="107">
        <f t="shared" si="71"/>
        <v>0</v>
      </c>
      <c r="C448" s="108">
        <f t="shared" si="72"/>
        <v>0</v>
      </c>
      <c r="D448" s="108">
        <f t="shared" si="73"/>
        <v>-1</v>
      </c>
      <c r="G448" s="109">
        <f ca="1">OFFSET(B448,PrnDB!$J448,0)</f>
        <v>0</v>
      </c>
      <c r="H448" s="110">
        <f ca="1">OFFSET(C448,PrnDB!$J448,0)</f>
        <v>0</v>
      </c>
      <c r="I448" s="110">
        <f ca="1">OFFSET(D448,PrnDB!$J448,0)</f>
        <v>0</v>
      </c>
      <c r="J448" s="110">
        <f t="shared" si="67"/>
        <v>269</v>
      </c>
      <c r="K448" s="111">
        <f ca="1">IF(PrnDB!$G448=0,0,IFERROR(INDEX($R$3:$R$23,MATCH(G448,$Q$3:$Q$23,0),1),3))</f>
        <v>0</v>
      </c>
      <c r="L448" s="111">
        <f t="shared" ca="1" si="64"/>
        <v>0</v>
      </c>
      <c r="M448" s="111">
        <f t="shared" ca="1" si="65"/>
        <v>0</v>
      </c>
      <c r="N448" s="111" t="b">
        <f t="shared" ca="1" si="66"/>
        <v>0</v>
      </c>
      <c r="O448" s="111" t="str">
        <f ca="1">IF(PrnDB!$K448=0,"",IF(PrnDB!$K448&gt;1,"    ","")&amp;IF(PrnDB!$K448=3,"    ","")&amp;PrnDB!$G448)</f>
        <v/>
      </c>
    </row>
    <row r="449" spans="1:15" x14ac:dyDescent="0.25">
      <c r="A449" s="16"/>
      <c r="B449" s="107">
        <f t="shared" si="71"/>
        <v>0</v>
      </c>
      <c r="C449" s="108">
        <f t="shared" si="72"/>
        <v>0</v>
      </c>
      <c r="D449" s="108">
        <f t="shared" si="73"/>
        <v>-1</v>
      </c>
      <c r="G449" s="109">
        <f ca="1">OFFSET(B449,PrnDB!$J449,0)</f>
        <v>0</v>
      </c>
      <c r="H449" s="110">
        <f ca="1">OFFSET(C449,PrnDB!$J449,0)</f>
        <v>0</v>
      </c>
      <c r="I449" s="110">
        <f ca="1">OFFSET(D449,PrnDB!$J449,0)</f>
        <v>0</v>
      </c>
      <c r="J449" s="110">
        <f t="shared" si="67"/>
        <v>269</v>
      </c>
      <c r="K449" s="111">
        <f ca="1">IF(PrnDB!$G449=0,0,IFERROR(INDEX($R$3:$R$23,MATCH(G449,$Q$3:$Q$23,0),1),3))</f>
        <v>0</v>
      </c>
      <c r="L449" s="111">
        <f t="shared" ca="1" si="64"/>
        <v>0</v>
      </c>
      <c r="M449" s="111">
        <f t="shared" ca="1" si="65"/>
        <v>0</v>
      </c>
      <c r="N449" s="111" t="b">
        <f t="shared" ca="1" si="66"/>
        <v>0</v>
      </c>
      <c r="O449" s="111" t="str">
        <f ca="1">IF(PrnDB!$K449=0,"",IF(PrnDB!$K449&gt;1,"    ","")&amp;IF(PrnDB!$K449=3,"    ","")&amp;PrnDB!$G449)</f>
        <v/>
      </c>
    </row>
    <row r="450" spans="1:15" x14ac:dyDescent="0.25">
      <c r="B450" s="107">
        <f t="shared" si="71"/>
        <v>0</v>
      </c>
      <c r="C450" s="108">
        <f t="shared" si="72"/>
        <v>0</v>
      </c>
      <c r="D450" s="108">
        <f t="shared" si="73"/>
        <v>-1</v>
      </c>
      <c r="G450" s="109">
        <f ca="1">OFFSET(B450,PrnDB!$J450,0)</f>
        <v>0</v>
      </c>
      <c r="H450" s="110">
        <f ca="1">OFFSET(C450,PrnDB!$J450,0)</f>
        <v>0</v>
      </c>
      <c r="I450" s="110">
        <f ca="1">OFFSET(D450,PrnDB!$J450,0)</f>
        <v>0</v>
      </c>
      <c r="J450" s="110">
        <f t="shared" si="67"/>
        <v>269</v>
      </c>
      <c r="K450" s="111">
        <f ca="1">IF(PrnDB!$G450=0,0,IFERROR(INDEX($R$3:$R$23,MATCH(G450,$Q$3:$Q$23,0),1),3))</f>
        <v>0</v>
      </c>
      <c r="L450" s="111">
        <f t="shared" ca="1" si="64"/>
        <v>0</v>
      </c>
      <c r="M450" s="111">
        <f t="shared" ca="1" si="65"/>
        <v>0</v>
      </c>
      <c r="N450" s="111" t="b">
        <f t="shared" ca="1" si="66"/>
        <v>0</v>
      </c>
      <c r="O450" s="111" t="str">
        <f ca="1">IF(PrnDB!$K450=0,"",IF(PrnDB!$K450&gt;1,"    ","")&amp;IF(PrnDB!$K450=3,"    ","")&amp;PrnDB!$G450)</f>
        <v/>
      </c>
    </row>
    <row r="451" spans="1:15" x14ac:dyDescent="0.25">
      <c r="A451" s="16"/>
      <c r="B451" s="107">
        <f t="shared" si="71"/>
        <v>0</v>
      </c>
      <c r="C451" s="108">
        <f t="shared" si="72"/>
        <v>0</v>
      </c>
      <c r="D451" s="108">
        <f t="shared" si="73"/>
        <v>-1</v>
      </c>
      <c r="G451" s="109">
        <f ca="1">OFFSET(B451,PrnDB!$J451,0)</f>
        <v>0</v>
      </c>
      <c r="H451" s="110">
        <f ca="1">OFFSET(C451,PrnDB!$J451,0)</f>
        <v>0</v>
      </c>
      <c r="I451" s="110">
        <f ca="1">OFFSET(D451,PrnDB!$J451,0)</f>
        <v>0</v>
      </c>
      <c r="J451" s="110">
        <f t="shared" si="67"/>
        <v>269</v>
      </c>
      <c r="K451" s="111">
        <f ca="1">IF(PrnDB!$G451=0,0,IFERROR(INDEX($R$3:$R$23,MATCH(G451,$Q$3:$Q$23,0),1),3))</f>
        <v>0</v>
      </c>
      <c r="L451" s="111">
        <f t="shared" ca="1" si="64"/>
        <v>0</v>
      </c>
      <c r="M451" s="111">
        <f t="shared" ca="1" si="65"/>
        <v>0</v>
      </c>
      <c r="N451" s="111" t="b">
        <f t="shared" ref="N451:N453" ca="1" si="74">ROW(N449)&lt;=$Q$28</f>
        <v>0</v>
      </c>
      <c r="O451" s="111" t="str">
        <f ca="1">IF(PrnDB!$K451=0,"",IF(PrnDB!$K451&gt;1,"    ","")&amp;IF(PrnDB!$K451=3,"    ","")&amp;PrnDB!$G451)</f>
        <v/>
      </c>
    </row>
    <row r="452" spans="1:15" x14ac:dyDescent="0.25">
      <c r="B452" s="107">
        <f t="shared" si="71"/>
        <v>0</v>
      </c>
      <c r="C452" s="108">
        <f t="shared" si="72"/>
        <v>0</v>
      </c>
      <c r="D452" s="108">
        <f t="shared" si="73"/>
        <v>-1</v>
      </c>
      <c r="G452" s="109">
        <f ca="1">OFFSET(B452,PrnDB!$J452,0)</f>
        <v>0</v>
      </c>
      <c r="H452" s="110">
        <f ca="1">OFFSET(C452,PrnDB!$J452,0)</f>
        <v>0</v>
      </c>
      <c r="I452" s="110">
        <f ca="1">OFFSET(D452,PrnDB!$J452,0)</f>
        <v>0</v>
      </c>
      <c r="J452" s="110">
        <f t="shared" ref="J452:J453" si="75">IF(ROW(J450)&lt;=$Q$26,0,IF(ROW(J450)&lt;=($Q$26+$Q$27),150-$Q$26,300-$Q$26-$Q$27))</f>
        <v>269</v>
      </c>
      <c r="K452" s="111">
        <f ca="1">IF(PrnDB!$G452=0,0,IFERROR(INDEX($R$3:$R$23,MATCH(G452,$Q$3:$Q$23,0),1),3))</f>
        <v>0</v>
      </c>
      <c r="L452" s="111">
        <f t="shared" ca="1" si="64"/>
        <v>0</v>
      </c>
      <c r="M452" s="111">
        <f t="shared" ca="1" si="65"/>
        <v>0</v>
      </c>
      <c r="N452" s="111" t="b">
        <f t="shared" ca="1" si="74"/>
        <v>0</v>
      </c>
      <c r="O452" s="111" t="str">
        <f ca="1">IF(PrnDB!$K452=0,"",IF(PrnDB!$K452&gt;1,"    ","")&amp;IF(PrnDB!$K452=3,"    ","")&amp;PrnDB!$G452)</f>
        <v/>
      </c>
    </row>
    <row r="453" spans="1:15" x14ac:dyDescent="0.25">
      <c r="A453" s="16"/>
      <c r="B453" s="107">
        <f t="shared" si="71"/>
        <v>0</v>
      </c>
      <c r="C453" s="108">
        <f t="shared" si="72"/>
        <v>0</v>
      </c>
      <c r="D453" s="108">
        <f t="shared" si="73"/>
        <v>-1</v>
      </c>
      <c r="G453" s="109">
        <f ca="1">OFFSET(B453,PrnDB!$J453,0)</f>
        <v>0</v>
      </c>
      <c r="H453" s="110">
        <f ca="1">OFFSET(C453,PrnDB!$J453,0)</f>
        <v>0</v>
      </c>
      <c r="I453" s="110">
        <f ca="1">OFFSET(D453,PrnDB!$J453,0)</f>
        <v>0</v>
      </c>
      <c r="J453" s="110">
        <f t="shared" si="75"/>
        <v>269</v>
      </c>
      <c r="K453" s="111">
        <f ca="1">IF(PrnDB!$G453=0,0,IFERROR(INDEX($R$3:$R$23,MATCH(G453,$Q$3:$Q$23,0),1),3))</f>
        <v>0</v>
      </c>
      <c r="L453" s="111">
        <f t="shared" ca="1" si="64"/>
        <v>0</v>
      </c>
      <c r="M453" s="111">
        <f t="shared" ca="1" si="65"/>
        <v>0</v>
      </c>
      <c r="N453" s="111" t="b">
        <f t="shared" ca="1" si="74"/>
        <v>0</v>
      </c>
      <c r="O453" s="111" t="str">
        <f ca="1">IF(PrnDB!$K453=0,"",IF(PrnDB!$K453&gt;1,"    ","")&amp;IF(PrnDB!$K453=3,"    ","")&amp;PrnDB!$G453)</f>
        <v/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24</vt:i4>
      </vt:variant>
    </vt:vector>
  </HeadingPairs>
  <TitlesOfParts>
    <vt:vector size="31" baseType="lpstr">
      <vt:lpstr>Menu</vt:lpstr>
      <vt:lpstr>Input</vt:lpstr>
      <vt:lpstr>Dashboard</vt:lpstr>
      <vt:lpstr>PrintForm</vt:lpstr>
      <vt:lpstr>DataBase</vt:lpstr>
      <vt:lpstr>PrnDB</vt:lpstr>
      <vt:lpstr>ToU</vt:lpstr>
      <vt:lpstr>_Dashboard</vt:lpstr>
      <vt:lpstr>DataBase!_Exemptions</vt:lpstr>
      <vt:lpstr>CashFlow1</vt:lpstr>
      <vt:lpstr>CashFlow1H</vt:lpstr>
      <vt:lpstr>CashFlow1N</vt:lpstr>
      <vt:lpstr>CashFlow1P</vt:lpstr>
      <vt:lpstr>CashFlow2</vt:lpstr>
      <vt:lpstr>CashFlow2H</vt:lpstr>
      <vt:lpstr>CashFlow2N</vt:lpstr>
      <vt:lpstr>CashFlow2P</vt:lpstr>
      <vt:lpstr>CashFlow3</vt:lpstr>
      <vt:lpstr>CashFlow3H</vt:lpstr>
      <vt:lpstr>CashFlow3N</vt:lpstr>
      <vt:lpstr>CashFlow3P</vt:lpstr>
      <vt:lpstr>FinancingInput</vt:lpstr>
      <vt:lpstr>Input</vt:lpstr>
      <vt:lpstr>InvestmentsInput</vt:lpstr>
      <vt:lpstr>OperationsInput</vt:lpstr>
      <vt:lpstr>Dashboard!Print_Area</vt:lpstr>
      <vt:lpstr>Input!Print_Area</vt:lpstr>
      <vt:lpstr>Menu!Print_Area</vt:lpstr>
      <vt:lpstr>ToU!Print_Area</vt:lpstr>
      <vt:lpstr>PrintForm!Print_Titles</vt:lpstr>
      <vt:lpstr>PrnArea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Master Productivity Kit</dc:creator>
  <cp:lastModifiedBy>Master Productivity Kit</cp:lastModifiedBy>
  <cp:lastPrinted>2022-06-02T09:06:42Z</cp:lastPrinted>
  <dcterms:created xsi:type="dcterms:W3CDTF">2018-11-13T14:01:04Z</dcterms:created>
  <dcterms:modified xsi:type="dcterms:W3CDTF">2022-06-06T13:09:30Z</dcterms:modified>
  <dc:title>Cash Flow Statement V2 Template</dc:title>
  <dc:subject>Cash Flow Statement V2</dc:subject>
  <dc:description>Cash Flow Statement V2 template by Master Productivity Kit — masterproductivitykit.com</dc:description>
  <cp:keywords>Master Productivity Kit, Excel template, Google Sheets template</cp:keywords>
  <cp:category>Business Template</cp:category>
</cp:coreProperties>
</file>